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71" documentId="120_S{2AC9BD13-BADA-5192-A53E-5A8FF88502F6}" xr6:coauthVersionLast="47" xr6:coauthVersionMax="47" xr10:uidLastSave="{A8C28337-A627-4E93-B870-468824F5229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<sst xmlns="http://schemas.openxmlformats.org/spreadsheetml/2006/main" count="180296" uniqueCount="39130">
  <si>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</si>
  <si>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</si>
  <si>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</si>
  <si>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</si>
  <si>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</si>
  <si>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</si>
  <si>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</si>
  <si>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</si>
  <si>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</si>
  <si>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</si>
  <si>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</si>
  <si>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</si>
  <si>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</si>
  <si>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</si>
  <si>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</si>
  <si>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</si>
  <si>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</si>
  <si>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</si>
  <si>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</si>
  <si>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</si>
  <si>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</si>
  <si>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</si>
  <si>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</si>
  <si>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</si>
  <si>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</si>
  <si>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</si>
  <si>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</si>
  <si>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</si>
  <si>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</si>
  <si>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</si>
  <si>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</si>
  <si>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</si>
  <si>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</si>
  <si>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</si>
  <si>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</si>
  <si>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</si>
  <si>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</si>
  <si>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</si>
  <si>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</si>
  <si>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</si>
  <si>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</si>
  <si>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</si>
  <si>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</si>
  <si>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</si>
  <si>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</si>
  <si>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</si>
  <si>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</si>
  <si>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</si>
  <si>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</si>
  <si>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</si>
  <si>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</si>
  <si>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</si>
  <si>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</si>
  <si>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</si>
  <si>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</si>
  <si>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</si>
  <si>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</si>
  <si>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</si>
  <si>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</si>
  <si>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</si>
  <si>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</si>
  <si>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</si>
  <si>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</si>
  <si>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</si>
  <si>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</si>
  <si>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</si>
  <si>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</si>
  <si>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</si>
  <si>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</si>
  <si>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</si>
  <si>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</si>
  <si>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</si>
  <si>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</si>
  <si>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</si>
  <si>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</si>
  <si>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</si>
  <si>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</si>
  <si>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</si>
  <si>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</si>
  <si>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</si>
  <si>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</si>
  <si>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</si>
  <si>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</si>
  <si>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</si>
  <si>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</si>
  <si>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</si>
  <si>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</si>
  <si>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</si>
  <si>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</si>
  <si>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</si>
  <si>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</si>
  <si>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</si>
  <si>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</si>
  <si>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</si>
  <si>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</si>
  <si>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</si>
  <si>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</si>
  <si>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</si>
  <si>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</si>
  <si>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</si>
  <si>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</si>
  <si>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</si>
  <si>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</si>
  <si>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</si>
  <si>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</si>
  <si>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</si>
  <si>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</si>
  <si>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</si>
  <si>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</si>
  <si>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</si>
  <si>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</si>
  <si>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</si>
  <si>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</si>
  <si>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</si>
  <si>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</si>
  <si>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</si>
  <si>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</si>
  <si>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</si>
  <si>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</si>
  <si>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</si>
  <si>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</si>
  <si>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</si>
  <si>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</si>
  <si>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</si>
  <si>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</si>
  <si>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</si>
  <si>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</si>
  <si>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</si>
  <si>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</si>
  <si>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</si>
  <si>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</si>
  <si>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</si>
  <si>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</si>
  <si>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</si>
  <si>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</si>
  <si>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</si>
  <si>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</si>
  <si>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</si>
  <si>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</si>
  <si>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</si>
  <si>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</si>
  <si>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</si>
  <si>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</si>
  <si>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</si>
  <si>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</si>
  <si>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</si>
  <si>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</si>
  <si>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</si>
  <si>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</si>
  <si>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</si>
  <si>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</si>
  <si>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</si>
  <si>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</si>
  <si>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</si>
  <si>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</si>
  <si>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</si>
  <si>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</si>
  <si>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</si>
  <si>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</si>
  <si>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</si>
  <si>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</si>
  <si>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</si>
  <si>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</si>
  <si>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</si>
  <si>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</si>
  <si>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</si>
  <si>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</si>
  <si>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</si>
  <si>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</si>
  <si>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</si>
  <si>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</si>
  <si>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</si>
  <si>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</si>
  <si>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</si>
  <si>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</si>
  <si>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</si>
  <si>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</si>
  <si>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</si>
  <si>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</si>
  <si>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</si>
  <si>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</si>
  <si>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</si>
  <si>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</si>
  <si>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</si>
  <si>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</si>
  <si>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</si>
  <si>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</si>
  <si>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</si>
  <si>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</si>
  <si>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</si>
  <si>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</si>
  <si>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</si>
  <si>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</si>
  <si>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</si>
  <si>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</si>
  <si>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</si>
  <si>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</si>
  <si>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</si>
  <si>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</si>
  <si>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</si>
  <si>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</si>
  <si>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</si>
  <si>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</si>
  <si>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</si>
  <si>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</si>
  <si>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</si>
  <si>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</si>
  <si>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</si>
  <si>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</si>
  <si>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</si>
  <si>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</si>
  <si>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</si>
  <si>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</si>
  <si>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</si>
  <si>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</si>
  <si>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</si>
  <si>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</si>
  <si>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</si>
  <si>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</si>
  <si>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</si>
  <si>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</si>
  <si>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</si>
  <si>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</si>
  <si>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</si>
  <si>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</si>
  <si>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</si>
  <si>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</si>
  <si>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</si>
  <si>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</si>
  <si>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</si>
  <si>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</si>
  <si>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</si>
  <si>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</si>
  <si>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</si>
  <si>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</si>
  <si>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</si>
  <si>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</si>
  <si>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</si>
  <si>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</si>
  <si>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</si>
  <si>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</si>
  <si>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</si>
  <si>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</si>
  <si>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</si>
  <si>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</si>
  <si>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</si>
  <si>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</si>
  <si>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</si>
  <si>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</si>
  <si>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</si>
  <si>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</si>
  <si>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</si>
  <si>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</si>
  <si>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</si>
  <si>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</si>
  <si>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</si>
  <si>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</si>
  <si>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</si>
  <si>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</si>
  <si>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</si>
  <si>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</si>
  <si>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</si>
  <si>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</si>
  <si>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</si>
  <si>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</si>
  <si>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</si>
  <si>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</si>
  <si>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</si>
  <si>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</si>
  <si>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</si>
  <si>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</si>
  <si>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</si>
  <si>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</si>
  <si>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</si>
  <si>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</si>
  <si>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</si>
  <si>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</si>
  <si>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</si>
  <si>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</si>
  <si>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</si>
  <si>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</si>
  <si>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</si>
  <si>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</si>
  <si>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</si>
  <si>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</si>
  <si>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</si>
  <si>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</si>
  <si>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</si>
  <si>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</si>
  <si>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</si>
  <si>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</si>
  <si>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</si>
  <si>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</si>
  <si>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</si>
  <si>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</si>
  <si>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</si>
  <si>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</si>
  <si>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</si>
  <si>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</si>
  <si>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</si>
  <si>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</si>
  <si>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</si>
  <si>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</si>
  <si>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</si>
  <si>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</si>
  <si>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</si>
  <si>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</si>
  <si>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</si>
  <si>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</si>
  <si>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</si>
  <si>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</si>
  <si>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</si>
  <si>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</si>
  <si>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</si>
  <si>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</si>
  <si>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</si>
  <si>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</si>
  <si>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</si>
  <si>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</si>
  <si>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</si>
  <si>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</si>
  <si>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</si>
  <si>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</si>
  <si>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</si>
  <si>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</si>
  <si>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</si>
  <si>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</si>
  <si>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</si>
  <si>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</si>
  <si>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</si>
  <si>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</si>
  <si>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</si>
  <si>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</si>
  <si>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</si>
  <si>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</si>
  <si>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</si>
  <si>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</si>
  <si>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</si>
  <si>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</si>
  <si>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</si>
  <si>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</si>
  <si>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</si>
  <si>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</si>
  <si>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</si>
  <si>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</si>
  <si>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</si>
  <si>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</si>
  <si>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</si>
  <si>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</si>
  <si>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</si>
  <si>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</si>
  <si>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</si>
  <si>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</si>
  <si>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</si>
  <si>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</si>
  <si>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</si>
  <si>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</si>
  <si>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</si>
  <si>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</si>
  <si>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</si>
  <si>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</si>
  <si>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</si>
  <si>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</si>
  <si>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</si>
  <si>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</si>
  <si>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</si>
  <si>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</si>
  <si>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</si>
  <si>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</si>
  <si>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</si>
  <si>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</si>
  <si>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</si>
  <si>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</si>
  <si>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</si>
  <si>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</si>
  <si>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</si>
  <si>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</si>
  <si>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</si>
  <si>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</si>
  <si>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</si>
  <si>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</si>
  <si>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</si>
  <si>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</si>
  <si>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</si>
  <si>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</si>
  <si>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</si>
  <si>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</si>
  <si>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</si>
  <si>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</si>
  <si>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</si>
  <si>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</si>
  <si>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</si>
  <si>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</si>
  <si>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</si>
  <si>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</si>
  <si>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</si>
  <si>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</si>
  <si>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</si>
  <si>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</si>
  <si>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</si>
  <si>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</si>
  <si>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</si>
  <si>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</si>
  <si>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</si>
  <si>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</si>
  <si>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</si>
  <si>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</si>
  <si>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</si>
  <si>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</si>
  <si>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</si>
  <si>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</si>
  <si>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</si>
  <si>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</si>
  <si>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</si>
  <si>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</si>
  <si>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</si>
  <si>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</si>
  <si>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</si>
  <si>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</si>
  <si>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</si>
  <si>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</si>
  <si>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</si>
  <si>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</si>
  <si>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</si>
  <si>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</si>
  <si>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</si>
  <si>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</si>
  <si>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</si>
  <si>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</si>
  <si>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</si>
  <si>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</si>
  <si>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</si>
  <si>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</si>
  <si>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</si>
  <si>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</si>
  <si>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</si>
  <si>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</si>
  <si>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</si>
  <si>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</si>
  <si>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</si>
  <si>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</si>
  <si>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</si>
  <si>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</si>
  <si>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</si>
  <si>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</si>
  <si>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</si>
  <si>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</si>
  <si>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</si>
  <si>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</si>
  <si>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</si>
  <si>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</si>
  <si>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</si>
  <si>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</si>
  <si>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</si>
  <si>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</si>
  <si>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</si>
  <si>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</si>
  <si>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</si>
  <si>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</si>
  <si>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</si>
  <si>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</si>
  <si>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</si>
  <si>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</si>
  <si>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</si>
  <si>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</si>
  <si>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</si>
  <si>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</si>
  <si>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</si>
  <si>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</si>
  <si>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</si>
  <si>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</si>
  <si>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</si>
  <si>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</si>
  <si>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</si>
  <si>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</si>
  <si>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</si>
  <si>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</si>
  <si>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</si>
  <si>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</si>
  <si>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</si>
  <si>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</si>
  <si>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</si>
  <si>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</si>
  <si>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</si>
  <si>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</si>
  <si>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</si>
  <si>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</si>
  <si>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</si>
  <si>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</si>
  <si>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</si>
  <si>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</si>
  <si>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</si>
  <si>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</si>
  <si>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</si>
  <si>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</si>
  <si>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</si>
  <si>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</si>
  <si>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</si>
  <si>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</si>
  <si>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</si>
  <si>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</si>
  <si>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</si>
  <si>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</si>
  <si>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</si>
  <si>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</si>
  <si>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</si>
  <si>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</si>
  <si>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</si>
  <si>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</si>
  <si>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</si>
  <si>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</si>
  <si>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</si>
  <si>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</si>
  <si>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</si>
  <si>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</si>
  <si>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</si>
  <si>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</si>
  <si>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</si>
  <si>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</si>
  <si>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</si>
  <si>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</si>
  <si>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</si>
  <si>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</si>
  <si>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</si>
  <si>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</si>
  <si>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</si>
  <si>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</si>
  <si>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</si>
  <si>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</si>
  <si>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</si>
  <si>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</si>
  <si>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</si>
  <si>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</si>
  <si>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</si>
  <si>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</si>
  <si>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</si>
  <si>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</si>
  <si>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</si>
  <si>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</si>
  <si>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</si>
  <si>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</si>
  <si>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</si>
  <si>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</si>
  <si>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</si>
  <si>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</si>
  <si>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</si>
  <si>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</si>
  <si>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</si>
  <si>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</si>
  <si>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</si>
  <si>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</si>
  <si>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</si>
  <si>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</si>
  <si>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</si>
  <si>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</si>
  <si>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</si>
  <si>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</si>
  <si>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</si>
  <si>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</si>
  <si>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</si>
  <si>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</si>
  <si>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</si>
  <si>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</si>
  <si>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</si>
  <si>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</si>
  <si>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</si>
  <si>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</si>
  <si>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</si>
  <si>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</si>
  <si>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</si>
  <si>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</si>
  <si>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</si>
  <si>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</si>
  <si>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</si>
  <si>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</si>
  <si>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</si>
  <si>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</si>
  <si>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</si>
  <si>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</si>
  <si>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</si>
  <si>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</si>
  <si>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</si>
  <si>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</si>
  <si>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</si>
  <si>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</si>
  <si>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</si>
  <si>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</si>
  <si>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</si>
  <si>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</si>
  <si>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</si>
  <si>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</si>
  <si>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</si>
  <si>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</si>
  <si>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</si>
  <si>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</si>
  <si>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</si>
  <si>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</si>
  <si>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</si>
  <si>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</si>
  <si>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</si>
  <si>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</si>
  <si>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</si>
  <si>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</si>
  <si>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</si>
  <si>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</si>
  <si>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</si>
  <si>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</si>
  <si>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</si>
  <si>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</si>
  <si>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</si>
  <si>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</si>
  <si>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</si>
  <si>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</si>
  <si>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</si>
  <si>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</si>
  <si>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</si>
  <si>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</si>
  <si>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</si>
  <si>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</si>
  <si>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</si>
  <si>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</si>
  <si>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</si>
  <si>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</si>
  <si>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</si>
  <si>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</si>
  <si>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</si>
  <si>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</si>
  <si>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</si>
  <si>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</si>
  <si>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</si>
  <si>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</si>
  <si>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</si>
  <si>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</si>
  <si>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</si>
  <si>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</si>
  <si>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</si>
  <si>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</si>
  <si>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</si>
  <si>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</si>
  <si>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</si>
  <si>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</si>
  <si>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</si>
  <si>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</si>
  <si>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</si>
  <si>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</si>
  <si>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</si>
  <si>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</si>
  <si>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</si>
  <si>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</si>
  <si>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</si>
  <si>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</si>
  <si>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</si>
  <si>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</si>
  <si>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</si>
  <si>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</si>
  <si>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</si>
  <si>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</si>
  <si>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</si>
  <si>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</si>
  <si>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</si>
  <si>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</si>
  <si>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</si>
  <si>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</si>
  <si>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</si>
  <si>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</si>
  <si>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</si>
  <si>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</si>
  <si>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</si>
  <si>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</si>
  <si>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</si>
  <si>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</si>
  <si>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</si>
  <si>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</si>
  <si>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</si>
  <si>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</si>
  <si>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</si>
  <si>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</si>
  <si>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</si>
  <si>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</si>
  <si>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</si>
  <si>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</si>
  <si>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</si>
  <si>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</si>
  <si>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</si>
  <si>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</si>
  <si>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</si>
  <si>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</si>
  <si>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</si>
  <si>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</si>
  <si>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</si>
  <si>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</si>
  <si>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</si>
  <si>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</si>
  <si>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</si>
  <si>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</si>
  <si>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</si>
  <si>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</si>
  <si>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</si>
  <si>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</si>
  <si>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</si>
  <si>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</si>
  <si>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</si>
  <si>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</si>
  <si>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</si>
  <si>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</si>
  <si>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</si>
  <si>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</si>
  <si>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</si>
  <si>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</si>
  <si>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</si>
  <si>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</si>
  <si>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</si>
  <si>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</si>
  <si>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</si>
  <si>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</si>
  <si>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</si>
  <si>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</si>
  <si>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</si>
  <si>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</si>
  <si>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</si>
  <si>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</si>
  <si>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</si>
  <si>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</si>
  <si>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</si>
  <si>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</si>
  <si>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</si>
  <si>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</si>
  <si>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</si>
  <si>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</si>
  <si>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</si>
  <si>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</si>
  <si>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</si>
  <si>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</si>
  <si>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</si>
  <si>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</si>
  <si>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</si>
  <si>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</si>
  <si>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</si>
  <si>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</si>
  <si>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</si>
  <si>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</si>
  <si>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</si>
  <si>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</si>
  <si>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</si>
  <si>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</si>
  <si>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</si>
  <si>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</si>
  <si>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</si>
  <si>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</si>
  <si>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</si>
  <si>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</si>
  <si>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</si>
  <si>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</si>
  <si>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</si>
  <si>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</si>
  <si>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</si>
  <si>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</si>
  <si>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</si>
  <si>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</si>
  <si>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</si>
  <si>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</si>
  <si>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</si>
  <si>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</si>
  <si>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</si>
  <si>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</si>
  <si>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</si>
  <si>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</si>
  <si>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</si>
  <si>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</si>
  <si>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</si>
  <si>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</si>
  <si>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</si>
  <si>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</si>
  <si>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</si>
  <si>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</si>
  <si>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</si>
  <si>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</si>
  <si>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</si>
  <si>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</si>
  <si>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</si>
  <si>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</si>
  <si>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</si>
  <si>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</si>
  <si>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</si>
  <si>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</si>
  <si>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</si>
  <si>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</si>
  <si>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</si>
  <si>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</si>
  <si>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</si>
  <si>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</si>
  <si>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</si>
  <si>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</si>
  <si>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</si>
  <si>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</si>
  <si>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</si>
  <si>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</si>
  <si>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</si>
  <si>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</si>
  <si>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</si>
  <si>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</si>
  <si>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</si>
  <si>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</si>
  <si>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</si>
  <si>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</si>
  <si>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</si>
  <si>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</si>
  <si>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</si>
  <si>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</si>
  <si>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</si>
  <si>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</si>
  <si>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</si>
  <si>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</si>
  <si>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</si>
  <si>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</si>
  <si>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</si>
  <si>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</si>
  <si>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</si>
  <si>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</si>
  <si>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</si>
  <si>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</si>
  <si>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</si>
  <si>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</si>
  <si>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</si>
  <si>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</si>
  <si>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</si>
  <si>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</si>
  <si>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</si>
  <si>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</si>
  <si>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</si>
  <si>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</si>
  <si>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</si>
  <si>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</si>
  <si>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</si>
  <si>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</si>
  <si>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</si>
  <si>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</si>
  <si>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</si>
  <si>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</si>
  <si>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</si>
  <si>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</si>
  <si>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</si>
  <si>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</si>
  <si>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</si>
  <si>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</si>
  <si>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</si>
  <si>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</si>
  <si>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</si>
  <si>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</si>
  <si>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</si>
  <si>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</si>
  <si>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</si>
  <si>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</si>
  <si>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</si>
  <si>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</si>
  <si>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</si>
  <si>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</si>
  <si>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</si>
  <si>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</si>
  <si>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</si>
  <si>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</si>
  <si>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</si>
  <si>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</si>
  <si>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</si>
  <si>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</si>
  <si>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</si>
  <si>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</si>
  <si>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</si>
  <si>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</si>
  <si>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</si>
  <si>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</si>
  <si>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</si>
  <si>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</si>
  <si>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</si>
  <si>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</si>
  <si>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</si>
  <si>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</si>
  <si>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</si>
  <si>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</si>
  <si>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</si>
  <si>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</si>
  <si>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</si>
  <si>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</si>
  <si>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</si>
  <si>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</si>
  <si>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</si>
  <si>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</si>
  <si>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</si>
  <si>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</si>
  <si>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</si>
  <si>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</si>
  <si>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</si>
  <si>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</si>
  <si>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</si>
  <si>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</si>
  <si>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</si>
  <si>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</si>
  <si>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</si>
  <si>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</si>
  <si>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</si>
  <si>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</si>
  <si>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</si>
  <si>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</si>
  <si>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</si>
  <si>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</si>
  <si>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</si>
  <si>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</si>
  <si>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</si>
  <si>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</si>
  <si>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</si>
  <si>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</si>
  <si>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</si>
  <si>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</si>
  <si>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</si>
  <si>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</si>
  <si>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</si>
  <si>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</si>
  <si>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</si>
  <si>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</si>
  <si>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</si>
  <si>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</si>
  <si>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</si>
  <si>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</si>
  <si>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</si>
  <si>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</si>
  <si>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</si>
  <si>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</si>
  <si>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</si>
  <si>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</si>
  <si>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</si>
  <si>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</si>
  <si>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</si>
  <si>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</si>
  <si>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</si>
  <si>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</si>
  <si>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</si>
  <si>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</si>
  <si>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</si>
  <si>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</si>
  <si>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</si>
  <si>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</si>
  <si>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</si>
  <si>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</si>
  <si>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</si>
  <si>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</si>
  <si>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</si>
  <si>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</si>
  <si>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</si>
  <si>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</si>
  <si>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</si>
  <si>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</si>
  <si>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</si>
  <si>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</si>
  <si>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</si>
  <si>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</si>
  <si>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</si>
  <si>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</si>
  <si>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</si>
  <si>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</si>
  <si>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</si>
  <si>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</si>
  <si>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</si>
  <si>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</si>
  <si>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</si>
  <si>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</si>
  <si>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</si>
  <si>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</si>
  <si>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</si>
  <si>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</si>
  <si>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</si>
  <si>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</si>
  <si>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</si>
  <si>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</si>
  <si>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</si>
  <si>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</si>
  <si>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</si>
  <si>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</si>
  <si>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</si>
  <si>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</si>
  <si>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</si>
  <si>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</si>
  <si>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</si>
  <si>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</si>
  <si>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</si>
  <si>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</si>
  <si>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</si>
  <si>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</si>
  <si>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</si>
  <si>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</si>
  <si>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</si>
  <si>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</si>
  <si>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</si>
  <si>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</si>
  <si>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</si>
  <si>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</si>
  <si>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</si>
  <si>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</si>
  <si>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</si>
  <si>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</si>
  <si>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</si>
  <si>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</si>
  <si>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</si>
  <si>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</si>
  <si>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</si>
  <si>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</si>
  <si>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</si>
  <si>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</si>
  <si>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</si>
  <si>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</si>
  <si>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</si>
  <si>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</si>
  <si>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</si>
  <si>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</si>
  <si>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</si>
  <si>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</si>
  <si>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</si>
  <si>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</si>
  <si>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</si>
  <si>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</si>
  <si>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</si>
  <si>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</si>
  <si>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</si>
  <si>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</si>
  <si>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</si>
  <si>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</si>
  <si>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</si>
  <si>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</si>
  <si>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</si>
  <si>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</si>
  <si>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</si>
  <si>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</si>
  <si>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</si>
  <si>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</si>
  <si>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</si>
  <si>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</si>
  <si>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</si>
  <si>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</si>
  <si>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</si>
  <si>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</si>
  <si>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</si>
  <si>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</si>
  <si>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</si>
  <si>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</si>
  <si>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</si>
  <si>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</si>
  <si>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</si>
  <si>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</si>
  <si>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</si>
  <si>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</si>
  <si>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</si>
  <si>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</si>
  <si>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</si>
  <si>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</si>
  <si>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</si>
  <si>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</si>
  <si>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</si>
  <si>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</si>
  <si>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</si>
  <si>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</si>
  <si>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</si>
  <si>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</si>
  <si>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</si>
  <si>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</si>
  <si>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</si>
  <si>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</si>
  <si>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</si>
  <si>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</si>
  <si>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</si>
  <si>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</si>
  <si>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</si>
  <si>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</si>
  <si>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</si>
  <si>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</si>
  <si>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</si>
  <si>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</si>
  <si>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</si>
  <si>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</si>
  <si>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</si>
  <si>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</si>
  <si>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</si>
  <si>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</si>
  <si>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</si>
  <si>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</si>
  <si>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</si>
  <si>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</si>
  <si>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</si>
  <si>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</si>
  <si>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</si>
  <si>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</si>
  <si>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</si>
  <si>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</si>
  <si>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</si>
  <si>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</si>
  <si>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</si>
  <si>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</si>
  <si>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</si>
  <si>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</si>
  <si>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</si>
  <si>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</si>
  <si>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</si>
  <si>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</si>
  <si>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</si>
  <si>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</si>
  <si>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</si>
  <si>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</si>
  <si>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</si>
  <si>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</si>
  <si>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</si>
  <si>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</si>
  <si>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</si>
  <si>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</si>
  <si>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</si>
  <si>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</si>
  <si>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</si>
  <si>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</si>
  <si>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</si>
  <si>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</si>
  <si>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</si>
  <si>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</si>
  <si>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</si>
  <si>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</si>
  <si>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</si>
  <si>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</si>
  <si>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</si>
  <si>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</si>
  <si>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</si>
  <si>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</si>
  <si>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</si>
  <si>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</si>
  <si>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</si>
  <si>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</si>
  <si>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</si>
  <si>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</si>
  <si>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</si>
  <si>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</si>
  <si>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</si>
  <si>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</si>
  <si>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</si>
  <si>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</si>
  <si>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</si>
  <si>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</si>
  <si>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</si>
  <si>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</si>
  <si>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</si>
  <si>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</si>
  <si>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</si>
  <si>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</si>
  <si>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</si>
  <si>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</si>
  <si>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</si>
  <si>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</si>
  <si>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</si>
  <si>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</si>
  <si>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</si>
  <si>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</si>
  <si>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</si>
  <si>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</si>
  <si>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</si>
  <si>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</si>
  <si>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</si>
  <si>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</si>
  <si>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</si>
  <si>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</si>
  <si>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</si>
  <si>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</si>
  <si>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</si>
  <si>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</si>
  <si>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</si>
  <si>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</si>
  <si>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</si>
  <si>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</si>
  <si>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</si>
  <si>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</si>
  <si>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</si>
  <si>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</si>
  <si>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</si>
  <si>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</si>
  <si>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</si>
  <si>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</si>
  <si>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</si>
  <si>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</si>
  <si>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</si>
  <si>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</si>
  <si>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</si>
  <si>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</si>
  <si>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</si>
  <si>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</si>
  <si>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</si>
  <si>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</si>
  <si>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</si>
  <si>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</si>
  <si>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</si>
  <si>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</si>
  <si>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</si>
  <si>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</si>
  <si>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</si>
  <si>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</si>
  <si>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</si>
  <si>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</si>
  <si>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</si>
  <si>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</si>
  <si>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</si>
  <si>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</si>
  <si>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</si>
  <si>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</si>
  <si>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</si>
  <si>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</si>
  <si>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</si>
  <si>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</si>
  <si>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</si>
  <si>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</si>
  <si>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</si>
  <si>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</si>
  <si>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</si>
  <si>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</si>
  <si>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</si>
  <si>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</si>
  <si>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</si>
  <si>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</si>
  <si>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</si>
  <si>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</si>
  <si>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</si>
  <si>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</si>
  <si>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</si>
  <si>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</si>
  <si>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</si>
  <si>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</si>
  <si>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</si>
  <si>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</si>
  <si>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</si>
  <si>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</si>
  <si>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</si>
  <si>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</si>
  <si>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</si>
  <si>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</si>
  <si>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</si>
  <si>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</si>
  <si>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</si>
  <si>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</si>
  <si>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</si>
  <si>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</si>
  <si>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</si>
  <si>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</si>
  <si>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</si>
  <si>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</si>
  <si>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</si>
  <si>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</si>
  <si>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</si>
  <si>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</si>
  <si>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</si>
  <si>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</si>
  <si>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</si>
  <si>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</si>
  <si>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</si>
  <si>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</si>
  <si>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</si>
  <si>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</si>
  <si>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</si>
  <si>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</si>
  <si>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</si>
  <si>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</si>
  <si>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</si>
  <si>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</si>
  <si>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</si>
  <si>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</si>
  <si>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</si>
  <si>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</si>
  <si>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</si>
  <si>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</si>
  <si>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</si>
  <si>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</si>
  <si>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</si>
  <si>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</si>
  <si>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</si>
  <si>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</si>
  <si>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</si>
  <si>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</si>
  <si>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</si>
  <si>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</si>
  <si>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</si>
  <si>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</si>
  <si>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</si>
  <si>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</si>
  <si>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</si>
  <si>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</si>
  <si>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</si>
  <si>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</si>
  <si>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</si>
  <si>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</si>
  <si>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</si>
  <si>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</si>
  <si>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</si>
  <si>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</si>
  <si>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</si>
  <si>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</si>
  <si>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</si>
  <si>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</si>
  <si>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</si>
  <si>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</si>
  <si>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</si>
  <si>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</si>
  <si>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</si>
  <si>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</si>
  <si>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</si>
  <si>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</si>
  <si>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</si>
  <si>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</si>
  <si>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</si>
  <si>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</si>
  <si>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</si>
  <si>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</si>
  <si>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</si>
  <si>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</si>
  <si>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</si>
  <si>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</si>
  <si>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</si>
  <si>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</si>
  <si>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</si>
  <si>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</si>
  <si>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</si>
  <si>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</si>
  <si>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</si>
  <si>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</si>
  <si>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</si>
  <si>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</si>
  <si>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</si>
  <si>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</si>
  <si>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</si>
  <si>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</si>
  <si>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</si>
  <si>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</si>
  <si>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</si>
  <si>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</si>
  <si>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</si>
  <si>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</si>
  <si>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</si>
  <si>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</si>
  <si>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</si>
  <si>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</si>
  <si>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</si>
  <si>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</si>
  <si>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</si>
  <si>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</si>
  <si>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</si>
  <si>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</si>
  <si>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</si>
  <si>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</si>
  <si>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</si>
  <si>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</si>
  <si>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</si>
  <si>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</si>
  <si>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</si>
  <si>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</si>
  <si>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</si>
  <si>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</si>
  <si>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</si>
  <si>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</si>
  <si>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</si>
  <si>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</si>
  <si>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</si>
  <si>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</si>
  <si>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</si>
  <si>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</si>
  <si>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</si>
  <si>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</si>
  <si>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</si>
  <si>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</si>
  <si>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</si>
  <si>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</si>
  <si>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</si>
  <si>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</si>
  <si>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</si>
  <si>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</si>
  <si>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</si>
  <si>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</si>
  <si>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</si>
  <si>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</si>
  <si>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</si>
  <si>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</si>
  <si>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</si>
  <si>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</si>
  <si>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</si>
  <si>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</si>
  <si>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</si>
  <si>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</si>
  <si>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</si>
  <si>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</si>
  <si>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</si>
  <si>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</si>
  <si>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</si>
  <si>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</si>
  <si>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</si>
  <si>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</si>
  <si>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</si>
  <si>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</si>
  <si>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</si>
  <si>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</si>
  <si>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</si>
  <si>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</si>
  <si>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</si>
  <si>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</si>
  <si>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</si>
  <si>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</si>
  <si>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</si>
  <si>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</si>
  <si>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</si>
  <si>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</si>
  <si>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</si>
  <si>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</si>
  <si>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</si>
  <si>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</si>
  <si>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</si>
  <si>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</si>
  <si>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</si>
  <si>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</si>
  <si>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</si>
  <si>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</si>
  <si>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</si>
  <si>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</si>
  <si>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</si>
  <si>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</si>
  <si>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</si>
  <si>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</si>
  <si>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</si>
  <si>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</si>
  <si>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</si>
  <si>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</si>
  <si>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</si>
  <si>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</si>
  <si>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</si>
  <si>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</si>
  <si>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</si>
  <si>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</si>
  <si>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</si>
  <si>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</si>
  <si>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</si>
  <si>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</si>
  <si>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</si>
  <si>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</si>
  <si>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</si>
  <si>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</si>
  <si>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</si>
  <si>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</si>
  <si>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</si>
  <si>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</si>
  <si>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</si>
  <si>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</si>
  <si>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</si>
  <si>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</si>
  <si>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</si>
  <si>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</si>
  <si>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</si>
  <si>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</si>
  <si>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</si>
  <si>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</si>
  <si>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</si>
  <si>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</si>
  <si>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</si>
  <si>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</si>
  <si>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</si>
  <si>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</si>
  <si>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</si>
  <si>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</si>
  <si>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</si>
  <si>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</si>
  <si>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</si>
  <si>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</si>
  <si>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</si>
  <si>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</si>
  <si>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</si>
  <si>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</si>
  <si>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</si>
  <si>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</si>
  <si>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</si>
  <si>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</si>
  <si>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</si>
  <si>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</si>
  <si>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</si>
  <si>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</si>
  <si>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</si>
  <si>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</si>
  <si>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</si>
  <si>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</si>
  <si>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</si>
  <si>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</si>
  <si>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</si>
  <si>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</si>
  <si>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</si>
  <si>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</si>
  <si>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</si>
  <si>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</si>
  <si>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</si>
  <si>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</si>
  <si>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</si>
  <si>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</si>
  <si>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</si>
  <si>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</si>
  <si>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</si>
  <si>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</si>
  <si>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</si>
  <si>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</si>
  <si>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</si>
  <si>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</si>
  <si>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</si>
  <si>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</si>
  <si>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</si>
  <si>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</si>
  <si>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</si>
  <si>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</si>
  <si>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</si>
  <si>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</si>
  <si>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</si>
  <si>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</si>
  <si>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</si>
  <si>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</si>
  <si>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</si>
  <si>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</si>
  <si>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</si>
  <si>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</si>
  <si>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</si>
  <si>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</si>
  <si>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</si>
  <si>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</si>
  <si>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</si>
  <si>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</si>
  <si>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</si>
  <si>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</si>
  <si>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</si>
  <si>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</si>
  <si>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</si>
  <si>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</si>
  <si>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</si>
  <si>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</si>
  <si>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</si>
  <si>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</si>
  <si>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</si>
  <si>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</si>
  <si>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</si>
  <si>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</si>
  <si>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</si>
  <si>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</si>
  <si>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</si>
  <si>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</si>
  <si>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</si>
  <si>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</si>
  <si>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</si>
  <si>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</si>
  <si>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</si>
  <si>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</si>
  <si>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</si>
  <si>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</si>
  <si>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</si>
  <si>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</si>
  <si>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</si>
  <si>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</si>
  <si>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</si>
  <si>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</si>
  <si>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</si>
  <si>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</si>
  <si>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</si>
  <si>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</si>
  <si>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</si>
  <si>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</si>
  <si>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</si>
  <si>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</si>
  <si>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</si>
  <si>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</si>
  <si>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</si>
  <si>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</si>
  <si>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</si>
  <si>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</si>
  <si>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</si>
  <si>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</si>
  <si>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</si>
  <si>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</si>
  <si>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</si>
  <si>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</si>
  <si>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</si>
  <si>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</si>
  <si>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</si>
  <si>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</si>
  <si>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</si>
  <si>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</si>
  <si>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</si>
  <si>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</si>
  <si>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</si>
  <si>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</si>
  <si>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</si>
  <si>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</si>
  <si>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</si>
  <si>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</si>
  <si>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</si>
  <si>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</si>
  <si>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</si>
  <si>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</si>
  <si>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</si>
  <si>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</si>
  <si>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</si>
  <si>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</si>
  <si>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</si>
  <si>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</si>
  <si>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</si>
  <si>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</si>
  <si>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</si>
  <si>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</si>
  <si>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</si>
  <si>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</si>
  <si>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</si>
  <si>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</si>
  <si>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</si>
  <si>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</si>
  <si>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</si>
  <si>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</si>
  <si>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</si>
  <si>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</si>
  <si>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</si>
  <si>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</si>
  <si>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</si>
  <si>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</si>
  <si>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</si>
  <si>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</si>
  <si>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</si>
  <si>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</si>
  <si>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</si>
  <si>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</si>
  <si>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</si>
  <si>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</si>
  <si>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</si>
  <si>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</si>
  <si>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</si>
  <si>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</si>
  <si>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</si>
  <si>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</si>
  <si>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</si>
  <si>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</si>
  <si>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</si>
  <si>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</si>
  <si>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</si>
  <si>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</si>
  <si>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</si>
  <si>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</si>
  <si>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</si>
  <si>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</si>
  <si>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</si>
  <si>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</si>
  <si>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</si>
  <si>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</si>
  <si>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</si>
  <si>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</si>
  <si>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</si>
  <si>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</si>
  <si>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</si>
  <si>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</si>
  <si>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</si>
  <si>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</si>
  <si>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</si>
  <si>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</si>
  <si>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</si>
  <si>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</si>
  <si>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</si>
  <si>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</si>
  <si>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</si>
  <si>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</si>
  <si>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</si>
  <si>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</si>
  <si>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</si>
  <si>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</si>
  <si>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</si>
  <si>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</si>
  <si>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</si>
  <si>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</si>
  <si>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</si>
  <si>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</si>
  <si>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</si>
  <si>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</si>
  <si>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</si>
  <si>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</si>
  <si>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</si>
  <si>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</si>
  <si>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</si>
  <si>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</si>
  <si>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</si>
  <si>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</si>
  <si>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</si>
  <si>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</si>
  <si>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</si>
  <si>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</si>
  <si>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</si>
  <si>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</si>
  <si>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</si>
  <si>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</si>
  <si>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</si>
  <si>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</si>
  <si>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</si>
  <si>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</si>
  <si>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</si>
  <si>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</si>
  <si>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</si>
  <si>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</si>
  <si>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</si>
  <si>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</si>
  <si>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</si>
  <si>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</si>
  <si>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</si>
  <si>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</si>
  <si>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</si>
  <si>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</si>
  <si>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</si>
  <si>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</si>
  <si>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</si>
  <si>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</si>
  <si>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</si>
  <si>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</si>
  <si>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</si>
  <si>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</si>
  <si>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</si>
  <si>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</si>
  <si>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</si>
  <si>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</si>
  <si>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</si>
  <si>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</si>
  <si>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</si>
  <si>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</si>
  <si>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</si>
  <si>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</si>
  <si>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</si>
  <si>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</si>
  <si>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</si>
  <si>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</si>
  <si>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</si>
  <si>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</si>
  <si>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</si>
  <si>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</si>
  <si>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</si>
  <si>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</si>
  <si>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</si>
  <si>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</si>
  <si>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</si>
  <si>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</si>
  <si>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</si>
  <si>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</si>
  <si>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</si>
  <si>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</si>
  <si>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</si>
  <si>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</si>
  <si>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</si>
  <si>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</si>
  <si>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</si>
  <si>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</si>
  <si>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</si>
  <si>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</si>
  <si>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</si>
  <si>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</si>
  <si>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</si>
  <si>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</si>
  <si>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</si>
  <si>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</si>
  <si>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</si>
  <si>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</si>
  <si>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</si>
  <si>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</si>
  <si>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</si>
  <si>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</si>
  <si>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</si>
  <si>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</si>
  <si>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</si>
  <si>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</si>
  <si>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</si>
  <si>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</si>
  <si>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</si>
  <si>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</si>
  <si>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</si>
  <si>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</si>
  <si>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</si>
  <si>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</si>
  <si>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</si>
  <si>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</si>
  <si>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</si>
  <si>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</si>
  <si>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</si>
  <si>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</si>
  <si>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</si>
  <si>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</si>
  <si>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</si>
  <si>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</si>
  <si>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</si>
  <si>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</si>
  <si>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</si>
  <si>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</si>
  <si>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</si>
  <si>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</si>
  <si>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</si>
  <si>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</si>
  <si>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</si>
  <si>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</si>
  <si>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</si>
  <si>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</si>
  <si>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</si>
  <si>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</si>
  <si>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</si>
  <si>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</si>
  <si>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</si>
  <si>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</si>
  <si>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</si>
  <si>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</si>
  <si>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</si>
  <si>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</si>
  <si>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</si>
  <si>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</si>
  <si>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</si>
  <si>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</si>
  <si>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</si>
  <si>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</si>
  <si>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</si>
  <si>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</si>
  <si>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</si>
  <si>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</si>
  <si>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</si>
  <si>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</si>
  <si>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</si>
  <si>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</si>
  <si>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</si>
  <si>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</si>
  <si>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</si>
  <si>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</si>
  <si>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</si>
  <si>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</si>
  <si>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</si>
  <si>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</si>
  <si>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</si>
  <si>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</si>
  <si>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</si>
  <si>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</si>
  <si>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</si>
  <si>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</si>
  <si>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</si>
  <si>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</si>
  <si>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</si>
  <si>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</si>
  <si>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</si>
  <si>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</si>
  <si>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</si>
  <si>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</si>
  <si>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</si>
  <si>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</si>
  <si>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</si>
  <si>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</si>
  <si>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</si>
  <si>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</si>
  <si>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</si>
  <si>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</si>
  <si>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</si>
  <si>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</si>
  <si>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</si>
  <si>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</si>
  <si>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</si>
  <si>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</si>
  <si>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</si>
  <si>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</si>
  <si>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</si>
  <si>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</si>
  <si>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</si>
  <si>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</si>
  <si>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</si>
  <si>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</si>
  <si>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</si>
  <si>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</si>
  <si>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</si>
  <si>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</si>
  <si>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</si>
  <si>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</si>
  <si>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</si>
  <si>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</si>
  <si>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</si>
  <si>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</si>
  <si>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</si>
  <si>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</si>
  <si>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</si>
  <si>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</si>
  <si>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</si>
  <si>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</si>
  <si>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</si>
  <si>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</si>
  <si>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</si>
  <si>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</si>
  <si>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</si>
  <si>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</si>
  <si>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</si>
  <si>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</si>
  <si>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</si>
  <si>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</si>
  <si>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</si>
  <si>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</si>
  <si>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</si>
  <si>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</si>
  <si>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</si>
  <si>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</si>
  <si>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</si>
  <si>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</si>
  <si>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</si>
  <si>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</si>
  <si>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</si>
  <si>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</si>
  <si>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</si>
  <si>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</si>
  <si>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</si>
  <si>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</si>
  <si>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</si>
  <si>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</si>
  <si>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</si>
  <si>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</si>
  <si>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</si>
  <si>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</si>
  <si>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</si>
  <si>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</si>
  <si>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</si>
  <si>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</si>
  <si>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</si>
  <si>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</si>
  <si>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</si>
  <si>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</si>
  <si>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</si>
  <si>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</si>
  <si>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</si>
  <si>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</si>
  <si>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</si>
  <si>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</si>
  <si>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</si>
  <si>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</si>
  <si>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</si>
  <si>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</si>
  <si>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</si>
  <si>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</si>
  <si>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</si>
  <si>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</si>
  <si>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</si>
  <si>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</si>
  <si>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</si>
  <si>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</si>
  <si>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</si>
  <si>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</si>
  <si>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</si>
  <si>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</si>
  <si>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</si>
  <si>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</si>
  <si>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</si>
  <si>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</si>
  <si>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</si>
  <si>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</si>
  <si>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</si>
  <si>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</si>
  <si>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</si>
  <si>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</si>
  <si>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</si>
  <si>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</si>
  <si>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</si>
  <si>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</si>
  <si>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</si>
  <si>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</si>
  <si>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</si>
  <si>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</si>
  <si>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</si>
  <si>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</si>
  <si>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</si>
  <si>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</si>
  <si>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</si>
  <si>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</si>
  <si>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</si>
  <si>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</si>
  <si>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</si>
  <si>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</si>
  <si>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</si>
  <si>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</si>
  <si>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</si>
  <si>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</si>
  <si>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</si>
  <si>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</si>
  <si>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</si>
  <si>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</si>
  <si>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</si>
  <si>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</si>
  <si>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</si>
  <si>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</si>
  <si>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</si>
  <si>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</si>
  <si>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</si>
  <si>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</si>
  <si>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</si>
  <si>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</si>
  <si>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</si>
  <si>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</si>
  <si>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</si>
  <si>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</si>
  <si>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</si>
  <si>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</si>
  <si>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</si>
  <si>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</si>
  <si>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</si>
  <si>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</si>
  <si>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</si>
  <si>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</si>
  <si>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</si>
  <si>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</si>
  <si>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</si>
  <si>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</si>
  <si>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</si>
  <si>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</si>
  <si>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</si>
  <si>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</si>
  <si>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</si>
  <si>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</si>
  <si>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</si>
  <si>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</si>
  <si>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</si>
  <si>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</si>
  <si>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</si>
  <si>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</si>
  <si>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</si>
  <si>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</si>
  <si>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</si>
  <si>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</si>
  <si>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</si>
  <si>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</si>
  <si>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</si>
  <si>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</si>
  <si>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</si>
  <si>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</si>
  <si>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</si>
  <si>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</si>
  <si>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</si>
  <si>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</si>
  <si>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</si>
  <si>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</si>
  <si>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</si>
  <si>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</si>
  <si>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</si>
  <si>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</si>
  <si>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</si>
  <si>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</si>
  <si>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</si>
  <si>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</si>
  <si>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</si>
  <si>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</si>
  <si>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</si>
  <si>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</si>
  <si>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</si>
  <si>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</si>
  <si>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</si>
  <si>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</si>
  <si>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</si>
  <si>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</si>
  <si>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</si>
  <si>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</si>
  <si>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</si>
  <si>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</si>
  <si>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</si>
  <si>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</si>
  <si>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</si>
  <si>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</si>
  <si>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</si>
  <si>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</si>
  <si>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</si>
  <si>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</si>
  <si>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</si>
  <si>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</si>
  <si>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</si>
  <si>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</si>
  <si>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</si>
  <si>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</si>
  <si>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</si>
  <si>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</si>
  <si>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</si>
  <si>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</si>
  <si>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</si>
  <si>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</si>
  <si>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</si>
  <si>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</si>
  <si>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</si>
  <si>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</si>
  <si>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</si>
  <si>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</si>
  <si>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</si>
  <si>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</si>
  <si>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</si>
  <si>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</si>
  <si>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</si>
  <si>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</si>
  <si>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</si>
  <si>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</si>
  <si>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</si>
  <si>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</si>
  <si>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</si>
  <si>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</si>
  <si>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</si>
  <si>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</si>
  <si>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</si>
  <si>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</si>
  <si>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</si>
  <si>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</si>
  <si>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</si>
  <si>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</si>
  <si>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</si>
  <si>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</si>
  <si>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</si>
  <si>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</si>
  <si>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</si>
  <si>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</si>
  <si>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</si>
  <si>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</si>
  <si>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</si>
  <si>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</si>
  <si>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</si>
  <si>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</si>
  <si>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</si>
  <si>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</si>
  <si>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</si>
  <si>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</si>
  <si>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</si>
  <si>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</si>
  <si>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</si>
  <si>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</si>
  <si>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</si>
  <si>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</si>
  <si>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</si>
  <si>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</si>
  <si>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</si>
  <si>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</si>
  <si>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</si>
  <si>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</si>
  <si>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</si>
  <si>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</si>
  <si>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</si>
  <si>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</si>
  <si>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</si>
  <si>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</si>
  <si>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</si>
  <si>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</si>
  <si>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</si>
  <si>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</si>
  <si>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</si>
  <si>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</si>
  <si>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</si>
  <si>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</si>
  <si>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</si>
  <si>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</si>
  <si>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</si>
  <si>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</si>
  <si>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</si>
  <si>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</si>
  <si>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</si>
  <si>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</si>
  <si>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</si>
  <si>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</si>
  <si>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</si>
  <si>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</si>
  <si>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</si>
  <si>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</si>
  <si>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</si>
  <si>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</si>
  <si>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</si>
  <si>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</si>
  <si>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</si>
  <si>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</si>
  <si>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</si>
  <si>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</si>
  <si>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</si>
  <si>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</si>
  <si>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</si>
  <si>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</si>
  <si>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</si>
  <si>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</si>
  <si>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</si>
  <si>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</si>
  <si>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</si>
  <si>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</si>
  <si>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</si>
  <si>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</si>
  <si>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</si>
  <si>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</si>
  <si>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</si>
  <si>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</si>
  <si>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</si>
  <si>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</si>
  <si>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</si>
  <si>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</si>
  <si>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</si>
  <si>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</si>
  <si>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</si>
  <si>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</si>
  <si>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</si>
  <si>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</si>
  <si>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</si>
  <si>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</si>
  <si>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</si>
  <si>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</si>
  <si>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</si>
  <si>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</si>
  <si>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</si>
  <si>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</si>
  <si>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</si>
  <si>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</si>
  <si>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</si>
  <si>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</si>
  <si>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</si>
  <si>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</si>
  <si>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</si>
  <si>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</si>
  <si>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</si>
  <si>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</si>
  <si>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</si>
  <si>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</si>
  <si>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</si>
  <si>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</si>
  <si>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</si>
  <si>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</si>
  <si>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</si>
  <si>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</si>
  <si>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</si>
  <si>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</si>
  <si>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</si>
  <si>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</si>
  <si>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</si>
  <si>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</si>
  <si>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</si>
  <si>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</si>
  <si>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</si>
  <si>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</si>
  <si>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</si>
  <si>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</si>
  <si>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</si>
  <si>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</si>
  <si>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</si>
  <si>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</si>
  <si>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</si>
  <si>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</si>
  <si>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</si>
  <si>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</si>
  <si>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</si>
  <si>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</si>
  <si>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</si>
  <si>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</si>
  <si>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</si>
  <si>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</si>
  <si>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</si>
  <si>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</si>
  <si>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</si>
  <si>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</si>
  <si>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</si>
  <si>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</si>
  <si>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</si>
  <si>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</si>
  <si>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</si>
  <si>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</si>
  <si>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</si>
  <si>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</si>
  <si>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</si>
  <si>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</si>
  <si>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</si>
  <si>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</si>
  <si>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</si>
  <si>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</si>
  <si>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</si>
  <si>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</si>
  <si>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</si>
  <si>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</si>
  <si>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</si>
  <si>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</si>
  <si>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</si>
  <si>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</si>
  <si>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</si>
  <si>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</si>
  <si>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</si>
  <si>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</si>
  <si>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</si>
  <si>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</si>
  <si>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</si>
  <si>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</si>
  <si>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</si>
  <si>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</si>
  <si>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</si>
  <si>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</si>
  <si>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</si>
  <si>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</si>
  <si>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</si>
  <si>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</si>
  <si>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</si>
  <si>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</si>
  <si>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</si>
  <si>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</si>
  <si>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</si>
  <si>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</si>
  <si>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</si>
  <si>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</si>
  <si>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</si>
  <si>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</si>
  <si>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</si>
  <si>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</si>
  <si>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</si>
  <si>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</si>
  <si>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</si>
  <si>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</si>
  <si>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</si>
  <si>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</si>
  <si>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</si>
  <si>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</si>
  <si>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</si>
  <si>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</si>
  <si>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</si>
  <si>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</si>
  <si>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</si>
  <si>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</si>
  <si>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</si>
  <si>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</si>
  <si>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</si>
  <si>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</si>
  <si>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</si>
  <si>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</si>
  <si>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</si>
  <si>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</si>
  <si>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</si>
  <si>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</si>
  <si>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</si>
  <si>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</si>
  <si>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</si>
  <si>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</si>
  <si>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</si>
  <si>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</si>
  <si>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</si>
  <si>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</si>
  <si>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</si>
  <si>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</si>
  <si>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</si>
  <si>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</si>
  <si>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</si>
  <si>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</si>
  <si>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</si>
  <si>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</si>
  <si>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</si>
  <si>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</si>
  <si>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</si>
  <si>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</si>
  <si>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</si>
  <si>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</si>
  <si>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</si>
  <si>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</si>
  <si>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</si>
  <si>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</si>
  <si>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</si>
  <si>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</si>
  <si>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</si>
  <si>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</si>
  <si>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</si>
  <si>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</si>
  <si>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</si>
  <si>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</si>
  <si>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</si>
  <si>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</si>
  <si>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</si>
  <si>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</si>
  <si>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</si>
  <si>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</si>
  <si>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</si>
  <si>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</si>
  <si>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</si>
  <si>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</si>
  <si>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</si>
  <si>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</si>
  <si>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</si>
  <si>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</si>
  <si>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</si>
  <si>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</si>
  <si>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</si>
  <si>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</si>
  <si>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</si>
  <si>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</si>
  <si>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</si>
  <si>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</si>
  <si>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</si>
  <si>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</si>
  <si>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</si>
  <si>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</si>
  <si>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</si>
  <si>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</si>
  <si>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</si>
  <si>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</si>
  <si>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</si>
  <si>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</si>
  <si>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</si>
  <si>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</si>
  <si>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</si>
  <si>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</si>
  <si>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</si>
  <si>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</si>
  <si>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</si>
  <si>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</si>
  <si>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</si>
  <si>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</si>
  <si>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</si>
  <si>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</si>
  <si>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</si>
  <si>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</si>
  <si>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</si>
  <si>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</si>
  <si>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</si>
  <si>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</si>
  <si>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</si>
  <si>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</si>
  <si>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</si>
  <si>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</si>
  <si>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</si>
  <si>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</si>
  <si>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</si>
  <si>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</si>
  <si>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</si>
  <si>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</si>
  <si>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</si>
  <si>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</si>
  <si>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</si>
  <si>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</si>
  <si>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</si>
  <si>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</si>
  <si>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</si>
  <si>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</si>
  <si>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</si>
  <si>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</si>
  <si>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</si>
  <si>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</si>
  <si>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</si>
  <si>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</si>
  <si>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</si>
  <si>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</si>
  <si>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</si>
  <si>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</si>
  <si>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</si>
  <si>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</si>
  <si>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</si>
  <si>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</si>
  <si>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</si>
  <si>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</si>
  <si>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</si>
  <si>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</si>
  <si>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</si>
  <si>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</si>
  <si>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</si>
  <si>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</si>
  <si>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</si>
  <si>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</si>
  <si>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</si>
  <si>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</si>
  <si>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</si>
  <si>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</si>
  <si>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</si>
  <si>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</si>
  <si>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</si>
  <si>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</si>
  <si>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</si>
  <si>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</si>
  <si>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</si>
  <si>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</si>
  <si>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</si>
  <si>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</si>
  <si>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</si>
  <si>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</si>
  <si>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</si>
  <si>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</si>
  <si>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</si>
  <si>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</si>
  <si>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</si>
  <si>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</si>
  <si>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</si>
  <si>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</si>
  <si>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</si>
  <si>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</si>
  <si>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</si>
  <si>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</si>
  <si>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</si>
  <si>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</si>
  <si>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</si>
  <si>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</si>
  <si>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</si>
  <si>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</si>
  <si>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</si>
  <si>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</si>
  <si>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</si>
  <si>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</si>
  <si>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</si>
  <si>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</si>
  <si>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</si>
  <si>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</si>
  <si>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</si>
  <si>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</si>
  <si>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</si>
  <si>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</si>
  <si>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</si>
  <si>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</si>
  <si>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</si>
  <si>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</si>
  <si>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</si>
  <si>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</si>
  <si>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</si>
  <si>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</si>
  <si>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</si>
  <si>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</si>
  <si>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</si>
  <si>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</si>
  <si>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</si>
  <si>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</si>
  <si>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</si>
  <si>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</si>
  <si>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</si>
  <si>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</si>
  <si>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</si>
  <si>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</si>
  <si>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</si>
  <si>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</si>
  <si>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</si>
  <si>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</si>
  <si>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</si>
  <si>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</si>
  <si>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</si>
  <si>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</si>
  <si>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</si>
  <si>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</si>
  <si>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</si>
  <si>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</si>
  <si>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</si>
  <si>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</si>
  <si>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</si>
  <si>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</si>
  <si>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</si>
  <si>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</si>
  <si>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</si>
  <si>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</si>
  <si>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</si>
  <si>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</si>
  <si>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</si>
  <si>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</si>
  <si>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</si>
  <si>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</si>
  <si>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</si>
  <si>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</si>
  <si>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</si>
  <si>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</si>
  <si>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</si>
  <si>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</si>
  <si>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</si>
  <si>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</si>
  <si>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</si>
  <si>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</si>
  <si>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</si>
  <si>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</si>
  <si>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</si>
  <si>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</si>
  <si>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</si>
  <si>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</si>
  <si>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</si>
  <si>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</si>
  <si>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</si>
  <si>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</si>
  <si>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</si>
  <si>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</si>
  <si>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</si>
  <si>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</si>
  <si>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</si>
  <si>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</si>
  <si>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</si>
  <si>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</si>
  <si>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</si>
  <si>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</si>
  <si>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</si>
  <si>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</si>
  <si>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</si>
  <si>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</si>
  <si>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</si>
  <si>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</si>
  <si>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</si>
  <si>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</si>
  <si>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</si>
  <si>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</si>
  <si>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</si>
  <si>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</si>
  <si>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</si>
  <si>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</si>
  <si>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</si>
  <si>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</si>
  <si>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</si>
  <si>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</si>
  <si>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</si>
  <si>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</si>
  <si>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</si>
  <si>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</si>
  <si>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</si>
  <si>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</si>
  <si>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</si>
  <si>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</si>
  <si>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</si>
  <si>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</si>
  <si>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</si>
  <si>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</si>
  <si>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</si>
  <si>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</si>
  <si>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</si>
  <si>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</si>
  <si>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</si>
  <si>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</si>
  <si>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</si>
  <si>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</si>
  <si>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</si>
  <si>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</si>
  <si>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</si>
  <si>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</si>
  <si>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</si>
  <si>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</si>
  <si>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</si>
  <si>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</si>
  <si>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</si>
  <si>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</si>
  <si>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</si>
  <si>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</si>
  <si>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</si>
  <si>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</si>
  <si>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</si>
  <si>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</si>
  <si>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</si>
  <si>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</si>
  <si>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</si>
  <si>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</si>
  <si>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</si>
  <si>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</si>
  <si>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</si>
  <si>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</si>
  <si>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</si>
  <si>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</si>
  <si>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</si>
  <si>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</si>
  <si>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</si>
  <si>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</si>
  <si>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</si>
  <si>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</si>
  <si>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</si>
  <si>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</si>
  <si>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</si>
  <si>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</si>
  <si>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</si>
  <si>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</si>
  <si>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</si>
  <si>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</si>
  <si>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</si>
  <si>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</si>
  <si>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</si>
  <si>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</si>
  <si>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</si>
  <si>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</si>
  <si>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</si>
  <si>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</si>
  <si>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</si>
  <si>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</si>
  <si>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</si>
  <si>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</si>
  <si>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</si>
  <si>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</si>
  <si>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</si>
  <si>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</si>
  <si>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</si>
  <si>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</si>
  <si>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</si>
  <si>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</si>
  <si>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</si>
  <si>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</si>
  <si>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</si>
  <si>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</si>
  <si>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</si>
  <si>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</si>
  <si>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</si>
  <si>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</si>
  <si>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</si>
  <si>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</si>
  <si>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</si>
  <si>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</si>
  <si>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</si>
  <si>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</si>
  <si>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</si>
  <si>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</si>
  <si>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</si>
  <si>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</si>
  <si>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</si>
  <si>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</si>
  <si>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</si>
  <si>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</si>
  <si>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</si>
  <si>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</si>
  <si>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</si>
  <si>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</si>
  <si>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</si>
  <si>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</si>
  <si>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</si>
  <si>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</si>
  <si>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</si>
  <si>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</si>
  <si>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</si>
  <si>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</si>
  <si>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</si>
  <si>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</si>
  <si>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</si>
  <si>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</si>
  <si>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</si>
  <si>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</si>
  <si>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</si>
  <si>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</si>
  <si>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</si>
  <si>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</si>
  <si>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</si>
  <si>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</si>
  <si>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</si>
  <si>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</si>
  <si>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</si>
  <si>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</si>
  <si>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</si>
  <si>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</si>
  <si>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</si>
  <si>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</si>
  <si>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</si>
  <si>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</si>
  <si>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</si>
  <si>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</si>
  <si>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</si>
  <si>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</si>
  <si>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</si>
  <si>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</si>
  <si>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</si>
  <si>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</si>
  <si>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</si>
  <si>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</si>
  <si>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</si>
  <si>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</si>
  <si>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</si>
  <si>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</si>
  <si>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</si>
  <si>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</si>
  <si>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</si>
  <si>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</si>
  <si>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</si>
  <si>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</si>
  <si>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</si>
  <si>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</si>
  <si>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</si>
  <si>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</si>
  <si>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</si>
  <si>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</si>
  <si>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</si>
  <si>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</si>
  <si>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</si>
  <si>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</si>
  <si>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</si>
  <si>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</si>
  <si>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</si>
  <si>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</si>
  <si>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</si>
  <si>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</si>
  <si>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</si>
  <si>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</si>
  <si>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</si>
  <si>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</si>
  <si>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</si>
  <si>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</si>
  <si>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</si>
  <si>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</si>
  <si>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</si>
  <si>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</si>
  <si>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</si>
  <si>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</si>
  <si>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</si>
  <si>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</si>
  <si>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</si>
  <si>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</si>
  <si>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</si>
  <si>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</si>
  <si>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</si>
  <si>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</si>
  <si>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</si>
  <si>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</si>
  <si>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</si>
  <si>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</si>
  <si>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</si>
  <si>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</si>
  <si>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</si>
  <si>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</si>
  <si>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</si>
  <si>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</si>
  <si>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</si>
  <si>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</si>
  <si>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</si>
  <si>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</si>
  <si>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</si>
  <si>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</si>
  <si>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</si>
  <si>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</si>
  <si>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</si>
  <si>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</si>
  <si>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</si>
  <si>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</si>
  <si>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</si>
  <si>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</si>
  <si>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</si>
  <si>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</si>
  <si>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</si>
  <si>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</si>
  <si>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</si>
  <si>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</si>
  <si>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</si>
  <si>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</si>
  <si>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</si>
  <si>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</si>
  <si>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</si>
  <si>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</si>
  <si>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</si>
  <si>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</si>
  <si>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</si>
  <si>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</si>
  <si>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</si>
  <si>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</si>
  <si>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</si>
  <si>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</si>
  <si>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</si>
  <si>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</si>
  <si>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</si>
  <si>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</si>
  <si>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</si>
  <si>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</si>
  <si>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</si>
  <si>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</si>
  <si>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</si>
  <si>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</si>
  <si>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</si>
  <si>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</si>
  <si>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</si>
  <si>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</si>
  <si>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</si>
  <si>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</si>
  <si>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</si>
  <si>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</si>
  <si>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</si>
  <si>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</si>
  <si>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</si>
  <si>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</si>
  <si>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</si>
  <si>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</si>
  <si>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</si>
  <si>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</si>
  <si>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</si>
  <si>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</si>
  <si>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</si>
  <si>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</si>
  <si>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</si>
  <si>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</si>
  <si>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</si>
  <si>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</si>
  <si>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</si>
  <si>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</si>
  <si>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</si>
  <si>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</si>
  <si>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</si>
  <si>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</si>
  <si>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</si>
  <si>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</si>
  <si>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</si>
  <si>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</si>
  <si>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</si>
  <si>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</si>
  <si>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</si>
  <si>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</si>
  <si>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</si>
  <si>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</si>
  <si>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</si>
  <si>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</si>
  <si>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</si>
  <si>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</si>
  <si>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</si>
  <si>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</si>
  <si>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</si>
  <si>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</si>
  <si>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</si>
  <si>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</si>
  <si>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</si>
  <si>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</si>
  <si>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</si>
  <si>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</si>
  <si>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</si>
  <si>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</si>
  <si>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</si>
  <si>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</si>
  <si>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</si>
  <si>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</si>
  <si>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</si>
  <si>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</si>
  <si>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</si>
  <si>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</si>
  <si>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</si>
  <si>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</si>
  <si>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</si>
  <si>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</si>
  <si>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</si>
  <si>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</si>
  <si>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</si>
  <si>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</si>
  <si>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</si>
  <si>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</si>
  <si>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</si>
  <si>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</si>
  <si>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</si>
  <si>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</si>
  <si>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</si>
  <si>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</si>
  <si>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</si>
  <si>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</si>
  <si>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</si>
  <si>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</si>
  <si>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</si>
  <si>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</si>
  <si>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</si>
  <si>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</si>
  <si>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</si>
  <si>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</si>
  <si>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</si>
  <si>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</si>
  <si>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</si>
  <si>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</si>
  <si>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</si>
  <si>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</si>
  <si>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</si>
  <si>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</si>
  <si>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</si>
  <si>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</si>
  <si>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</si>
  <si>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</si>
  <si>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</si>
  <si>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</si>
  <si>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</si>
  <si>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</si>
  <si>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</si>
  <si>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</si>
  <si>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</si>
  <si>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</si>
  <si>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</si>
  <si>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</si>
  <si>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</si>
  <si>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</si>
  <si>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</si>
  <si>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</si>
  <si>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</si>
  <si>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</si>
  <si>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</si>
  <si>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</si>
  <si>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</si>
  <si>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</si>
  <si>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</si>
  <si>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</si>
  <si>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</si>
  <si>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</si>
  <si>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</si>
  <si>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</si>
  <si>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</si>
  <si>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</si>
  <si>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</si>
  <si>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</si>
  <si>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</si>
  <si>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</si>
  <si>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</si>
  <si>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</si>
  <si>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</si>
  <si>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</si>
  <si>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</si>
  <si>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</si>
  <si>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</si>
  <si>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</si>
  <si>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</si>
  <si>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</si>
  <si>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</si>
  <si>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</si>
  <si>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</si>
  <si>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</si>
  <si>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</si>
  <si>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</si>
  <si>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</si>
  <si>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</si>
  <si>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</si>
  <si>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</si>
  <si>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</si>
  <si>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</si>
  <si>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</si>
  <si>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</si>
  <si>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</si>
  <si>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</si>
  <si>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</si>
  <si>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</si>
  <si>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</si>
  <si>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</si>
  <si>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</si>
  <si>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</si>
  <si>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</si>
  <si>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</si>
  <si>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</si>
  <si>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</si>
  <si>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</si>
  <si>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</si>
  <si>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</si>
  <si>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</si>
  <si>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</si>
  <si>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</si>
  <si>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</si>
  <si>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</si>
  <si>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</si>
  <si>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</si>
  <si>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</si>
  <si>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</si>
  <si>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</si>
  <si>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</si>
  <si>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</si>
  <si>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</si>
  <si>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</si>
  <si>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</si>
  <si>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</si>
  <si>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</si>
  <si>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</si>
  <si>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</si>
  <si>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</si>
  <si>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</si>
  <si>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</si>
  <si>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</si>
  <si>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</si>
  <si>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</si>
  <si>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</si>
  <si>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</si>
  <si>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</si>
  <si>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</si>
  <si>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</si>
  <si>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</si>
  <si>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</si>
  <si>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</si>
  <si>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</si>
  <si>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</si>
  <si>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</si>
  <si>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</si>
  <si>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</si>
  <si>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</si>
  <si>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</si>
  <si>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</si>
  <si>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</si>
  <si>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</si>
  <si>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</si>
  <si>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</si>
  <si>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</si>
  <si>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</si>
  <si>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</si>
  <si>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</si>
  <si>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</si>
  <si>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</si>
  <si>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</si>
  <si>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</si>
  <si>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</si>
  <si>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</si>
  <si>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</si>
  <si>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</si>
  <si>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</si>
  <si>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</si>
  <si>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</si>
  <si>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</si>
  <si>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</si>
  <si>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</si>
  <si>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</si>
  <si>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</si>
  <si>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</si>
  <si>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</si>
  <si>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</si>
  <si>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</si>
  <si>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</si>
  <si>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</si>
  <si>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</si>
  <si>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</si>
  <si>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</si>
  <si>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</si>
  <si>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</si>
  <si>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</si>
  <si>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</si>
  <si>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</si>
  <si>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</si>
  <si>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</si>
  <si>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</si>
  <si>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</si>
  <si>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</si>
  <si>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</si>
  <si>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</si>
  <si>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</si>
  <si>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</si>
  <si>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</si>
  <si>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</si>
  <si>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</si>
  <si>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</si>
  <si>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</si>
  <si>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</si>
  <si>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</si>
  <si>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</si>
  <si>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</si>
  <si>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</si>
  <si>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</si>
  <si>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</si>
  <si>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</si>
  <si>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</si>
  <si>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</si>
  <si>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</si>
  <si>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</si>
  <si>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</si>
  <si>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</si>
  <si>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</si>
  <si>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</si>
  <si>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</si>
  <si>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</si>
  <si>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</si>
  <si>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</si>
  <si>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</si>
  <si>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</si>
  <si>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</si>
  <si>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</si>
  <si>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</si>
  <si>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</si>
  <si>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</si>
  <si>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</si>
  <si>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</si>
  <si>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</si>
  <si>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</si>
  <si>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</si>
  <si>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</si>
  <si>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</si>
  <si>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</si>
  <si>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</si>
  <si>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</si>
  <si>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</si>
  <si>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</si>
  <si>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</si>
  <si>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</si>
  <si>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</si>
  <si>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</si>
  <si>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</si>
  <si>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</si>
  <si>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</si>
  <si>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</si>
  <si>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</si>
  <si>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</si>
  <si>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</si>
  <si>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</si>
  <si>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</si>
  <si>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</si>
  <si>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</si>
  <si>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</si>
  <si>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</si>
  <si>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</si>
  <si>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</si>
  <si>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</si>
  <si>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</si>
  <si>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</si>
  <si>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</si>
  <si>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</si>
  <si>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</si>
  <si>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</si>
  <si>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</si>
  <si>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</si>
  <si>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</si>
  <si>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</si>
  <si>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</si>
  <si>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</si>
  <si>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</si>
  <si>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</si>
  <si>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</si>
  <si>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</si>
  <si>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</si>
  <si>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</si>
  <si>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</si>
  <si>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</si>
  <si>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</si>
  <si>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</si>
  <si>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</si>
  <si>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</si>
  <si>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</si>
  <si>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</si>
  <si>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</si>
  <si>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</si>
  <si>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</si>
  <si>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</si>
  <si>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</si>
  <si>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</si>
  <si>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</si>
  <si>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</si>
  <si>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</si>
  <si>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</si>
  <si>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</si>
  <si>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</si>
  <si>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</si>
  <si>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</si>
  <si>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</si>
  <si>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</si>
  <si>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</si>
  <si>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</si>
  <si>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</si>
  <si>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</si>
  <si>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</si>
  <si>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</si>
  <si>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</si>
  <si>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</si>
  <si>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</si>
  <si>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</si>
  <si>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</si>
  <si>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</si>
  <si>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</si>
  <si>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</si>
  <si>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</si>
  <si>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</si>
  <si>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</si>
  <si>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</si>
  <si>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</si>
  <si>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</si>
  <si>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</si>
  <si>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</si>
  <si>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</si>
  <si>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</si>
  <si>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</si>
  <si>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</si>
  <si>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</si>
  <si>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</si>
  <si>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</si>
  <si>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</si>
  <si>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</si>
  <si>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</si>
  <si>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</si>
  <si>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</si>
  <si>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</si>
  <si>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</si>
  <si>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</si>
  <si>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</si>
  <si>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</si>
  <si>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</si>
  <si>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</si>
  <si>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</si>
  <si>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</si>
  <si>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</si>
  <si>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</si>
  <si>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</si>
  <si>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</si>
  <si>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</si>
  <si>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</si>
  <si>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</si>
  <si>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</si>
  <si>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</si>
  <si>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</si>
  <si>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</si>
  <si>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</si>
  <si>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</si>
  <si>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</si>
  <si>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</si>
  <si>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</si>
  <si>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</si>
  <si>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</si>
  <si>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</si>
  <si>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</si>
  <si>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</si>
  <si>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</si>
  <si>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</si>
  <si>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</si>
  <si>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</si>
  <si>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</si>
  <si>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</si>
  <si>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</si>
  <si>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</si>
  <si>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</si>
  <si>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</si>
  <si>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</si>
  <si>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</si>
  <si>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</si>
  <si>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</si>
  <si>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</si>
  <si>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</si>
  <si>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</si>
  <si>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</si>
  <si>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</si>
  <si>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</si>
  <si>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</si>
  <si>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</si>
  <si>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</si>
  <si>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</si>
  <si>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</si>
  <si>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</si>
  <si>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</si>
  <si>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</si>
  <si>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</si>
  <si>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</si>
  <si>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</si>
  <si>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</si>
  <si>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</si>
  <si>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</si>
  <si>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</si>
  <si>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</si>
  <si>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</si>
  <si>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</si>
  <si>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</si>
  <si>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</si>
  <si>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</si>
  <si>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</si>
  <si>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</si>
  <si>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</si>
  <si>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</si>
  <si>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</si>
  <si>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</si>
  <si>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</si>
  <si>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</si>
  <si>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</si>
  <si>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</si>
  <si>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</si>
  <si>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</si>
  <si>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</si>
  <si>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</si>
  <si>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</si>
  <si>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</si>
  <si>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</si>
  <si>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</si>
  <si>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</si>
  <si>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</si>
  <si>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</si>
  <si>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</si>
  <si>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</si>
  <si>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</si>
  <si>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</si>
  <si>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</si>
  <si>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</si>
  <si>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</si>
  <si>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</si>
  <si>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</si>
  <si>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</si>
  <si>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</si>
  <si>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</si>
  <si>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</si>
  <si>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</si>
  <si>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</si>
  <si>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</si>
  <si>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</si>
  <si>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</si>
  <si>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</si>
  <si>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</si>
  <si>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</si>
  <si>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</si>
  <si>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</si>
  <si>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</si>
  <si>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</si>
  <si>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</si>
  <si>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</si>
  <si>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</si>
  <si>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</si>
  <si>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</si>
  <si>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</si>
  <si>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</si>
  <si>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</si>
  <si>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</si>
  <si>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</si>
  <si>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</si>
  <si>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</si>
  <si>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</si>
  <si>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</si>
  <si>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</si>
  <si>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</si>
  <si>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</si>
  <si>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</si>
  <si>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</si>
  <si>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</si>
  <si>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</si>
  <si>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</si>
  <si>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</si>
  <si>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</si>
  <si>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</si>
  <si>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</si>
  <si>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</si>
  <si>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</si>
  <si>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</si>
  <si>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</si>
  <si>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</si>
  <si>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</si>
  <si>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</si>
  <si>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</si>
  <si>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</si>
  <si>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</si>
  <si>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</si>
  <si>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</si>
  <si>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</si>
  <si>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</si>
  <si>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</si>
  <si>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</si>
  <si>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</si>
  <si>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</si>
  <si>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</si>
  <si>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</si>
  <si>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</si>
  <si>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</si>
  <si>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</si>
  <si>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</si>
  <si>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</si>
  <si>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</si>
  <si>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</si>
  <si>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</si>
  <si>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</si>
  <si>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</si>
  <si>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</si>
  <si>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</si>
  <si>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</si>
  <si>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</si>
  <si>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</si>
  <si>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</si>
  <si>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</si>
  <si>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</si>
  <si>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</si>
  <si>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</si>
  <si>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</si>
  <si>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</si>
  <si>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</si>
  <si>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</si>
  <si>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</si>
  <si>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</si>
  <si>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</si>
  <si>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</si>
  <si>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</si>
  <si>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</si>
  <si>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</si>
  <si>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</si>
  <si>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</si>
  <si>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</si>
  <si>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</si>
  <si>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</si>
  <si>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</si>
  <si>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</si>
  <si>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</si>
  <si>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</si>
  <si>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</si>
  <si>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</si>
  <si>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</si>
  <si>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</si>
  <si>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</si>
  <si>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</si>
  <si>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</si>
  <si>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</si>
  <si>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</si>
  <si>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</si>
  <si>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</si>
  <si>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</si>
  <si>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</si>
  <si>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</si>
  <si>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</si>
  <si>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</si>
  <si>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</si>
  <si>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</si>
  <si>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</si>
  <si>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</si>
  <si>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</si>
  <si>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</si>
  <si>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</si>
  <si>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</si>
  <si>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</si>
  <si>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</si>
  <si>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</si>
  <si>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</si>
  <si>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</si>
  <si>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</si>
  <si>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</si>
  <si>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</si>
  <si>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</si>
  <si>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</si>
  <si>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</si>
  <si>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</si>
  <si>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</si>
  <si>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</si>
  <si>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</si>
  <si>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</si>
  <si>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</si>
  <si>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</si>
  <si>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</si>
  <si>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</si>
  <si>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</si>
  <si>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</si>
  <si>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</si>
  <si>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</si>
  <si>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</si>
  <si>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</si>
  <si>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</si>
  <si>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</si>
  <si>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</si>
  <si>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</si>
  <si>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</si>
  <si>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</si>
  <si>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</si>
  <si>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</si>
  <si>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</si>
  <si>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</si>
  <si>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</si>
  <si>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</si>
  <si>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</si>
  <si>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</si>
  <si>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</si>
  <si>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</si>
  <si>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</si>
  <si>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</si>
  <si>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</si>
  <si>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</si>
  <si>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</si>
  <si>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</si>
  <si>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</si>
  <si>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</si>
  <si>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</si>
  <si>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</si>
  <si>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</si>
  <si>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</si>
  <si>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</si>
  <si>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</si>
  <si>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</si>
  <si>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</si>
  <si>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</si>
  <si>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</si>
  <si>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</si>
  <si>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</si>
  <si>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</si>
  <si>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</si>
  <si>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</si>
  <si>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</si>
  <si>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</si>
  <si>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</si>
  <si>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</si>
  <si>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</si>
  <si>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</si>
  <si>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</si>
  <si>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</si>
  <si>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</si>
  <si>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</si>
  <si>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</si>
  <si>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</si>
  <si>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</si>
  <si>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</si>
  <si>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</si>
  <si>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</si>
  <si>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</si>
  <si>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</si>
  <si>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</si>
  <si>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</si>
  <si>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</si>
  <si>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</si>
  <si>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</si>
  <si>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</si>
  <si>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</si>
  <si>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</si>
  <si>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</si>
  <si>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</si>
  <si>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</si>
  <si>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</si>
  <si>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</si>
  <si>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</si>
  <si>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</si>
  <si>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</si>
  <si>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</si>
  <si>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</si>
  <si>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</si>
  <si>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</si>
  <si>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</si>
  <si>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</si>
  <si>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</si>
  <si>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</si>
  <si>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</si>
  <si>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</si>
  <si>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</si>
  <si>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</si>
  <si>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</si>
  <si>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</si>
  <si>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</si>
  <si>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</si>
  <si>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</si>
  <si>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</si>
  <si>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</si>
  <si>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</si>
  <si>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</si>
  <si>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</si>
  <si>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</si>
  <si>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</si>
  <si>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</si>
  <si>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</si>
  <si>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</si>
  <si>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</si>
  <si>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</si>
  <si>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</si>
  <si>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</si>
  <si>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</si>
  <si>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</si>
  <si>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</si>
  <si>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</si>
  <si>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</si>
  <si>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</si>
  <si>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</si>
  <si>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</si>
  <si>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</si>
  <si>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</si>
  <si>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</si>
  <si>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</si>
  <si>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</si>
  <si>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</si>
  <si>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</si>
  <si>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</si>
  <si>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</si>
  <si>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</si>
  <si>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</si>
  <si>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</si>
  <si>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</si>
  <si>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</si>
  <si>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</si>
  <si>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</si>
  <si>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</si>
  <si>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</si>
  <si>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</si>
  <si>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</si>
  <si>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</si>
  <si>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</si>
  <si>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</si>
  <si>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</si>
  <si>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</si>
  <si>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</si>
  <si>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</si>
  <si>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</si>
  <si>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</si>
  <si>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</si>
  <si>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</si>
  <si>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</si>
  <si>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</si>
  <si>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</si>
  <si>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</si>
  <si>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</si>
  <si>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</si>
  <si>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</si>
  <si>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</si>
  <si>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</si>
  <si>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</si>
  <si>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</si>
  <si>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</si>
  <si>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</si>
  <si>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</si>
  <si>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</si>
  <si>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</si>
  <si>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</si>
  <si>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</si>
  <si>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</si>
  <si>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</si>
  <si>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</si>
  <si>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</si>
  <si>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</si>
  <si>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</si>
  <si>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</si>
  <si>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</si>
  <si>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</si>
  <si>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</si>
  <si>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</si>
  <si>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</si>
  <si>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</si>
  <si>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</si>
  <si>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</si>
  <si>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</si>
  <si>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</si>
  <si>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</si>
  <si>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</si>
  <si>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</si>
  <si>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</si>
  <si>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</si>
  <si>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</si>
  <si>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</si>
  <si>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</si>
  <si>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</si>
  <si>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</si>
  <si>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</si>
  <si>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</si>
  <si>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</si>
  <si>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</si>
  <si>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</si>
  <si>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</si>
  <si>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</si>
  <si>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</si>
  <si>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</si>
  <si>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</si>
  <si>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</si>
  <si>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</si>
  <si>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</si>
  <si>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</si>
  <si>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</si>
  <si>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</si>
  <si>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</si>
  <si>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</si>
  <si>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</si>
  <si>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</si>
  <si>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</si>
  <si>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</si>
  <si>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</si>
  <si>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</si>
  <si>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</si>
  <si>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</si>
  <si>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</si>
  <si>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</si>
  <si>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</si>
  <si>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</si>
  <si>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</si>
  <si>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</si>
  <si>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</si>
  <si>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</si>
  <si>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</si>
  <si>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</si>
  <si>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</si>
  <si>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</si>
  <si>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</si>
  <si>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</si>
  <si>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</si>
  <si>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</si>
  <si>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</si>
  <si>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</si>
  <si>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</si>
  <si>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</si>
  <si>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</si>
  <si>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</si>
  <si>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</si>
  <si>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</si>
  <si>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</si>
  <si>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</si>
  <si>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</si>
  <si>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</si>
  <si>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</si>
  <si>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</si>
  <si>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</si>
  <si>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</si>
  <si>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</si>
  <si>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</si>
  <si>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</si>
  <si>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</si>
  <si>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</si>
  <si>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</si>
  <si>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</si>
  <si>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</si>
  <si>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</si>
  <si>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</si>
  <si>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</si>
  <si>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</si>
  <si>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</si>
  <si>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</si>
  <si>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</si>
  <si>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</si>
  <si>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</si>
  <si>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</si>
  <si>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</si>
  <si>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</si>
  <si>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</si>
  <si>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</si>
  <si>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</si>
  <si>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</si>
  <si>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</si>
  <si>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</si>
  <si>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</si>
  <si>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</si>
  <si>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</si>
  <si>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</si>
  <si>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</si>
  <si>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</si>
  <si>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</si>
  <si>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</si>
  <si>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</si>
  <si>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</si>
  <si>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</si>
  <si>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</si>
  <si>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</si>
  <si>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</si>
  <si>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</si>
  <si>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</si>
  <si>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</si>
  <si>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</si>
  <si>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</si>
  <si>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</si>
  <si>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</si>
  <si>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</si>
  <si>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</si>
  <si>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</si>
  <si>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</si>
  <si>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</si>
  <si>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</si>
  <si>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</si>
  <si>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</si>
  <si>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</si>
  <si>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</si>
  <si>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</si>
  <si>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</si>
  <si>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</si>
  <si>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</si>
  <si>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</si>
  <si>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</si>
  <si>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</si>
  <si>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</si>
  <si>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</si>
  <si>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</si>
  <si>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</si>
  <si>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</si>
  <si>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</si>
  <si>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</si>
  <si>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</si>
  <si>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</si>
  <si>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</si>
  <si>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</si>
  <si>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</si>
  <si>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</si>
  <si>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</si>
  <si>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</si>
  <si>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</si>
  <si>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</si>
  <si>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</si>
  <si>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</si>
  <si>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</si>
  <si>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</si>
  <si>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</si>
  <si>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</si>
  <si>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</si>
  <si>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</si>
  <si>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</si>
  <si>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</si>
  <si>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</si>
  <si>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</si>
  <si>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</si>
  <si>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</si>
  <si>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</si>
  <si>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</si>
  <si>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</si>
  <si>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</si>
  <si>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</si>
  <si>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</si>
  <si>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</si>
  <si>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</si>
  <si>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</si>
  <si>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</si>
  <si>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</si>
  <si>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</si>
  <si>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</si>
  <si>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</si>
  <si>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</si>
  <si>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</si>
  <si>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</si>
  <si>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</si>
  <si>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</si>
  <si>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</si>
  <si>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</si>
  <si>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</si>
  <si>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</si>
  <si>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</si>
  <si>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</si>
  <si>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</si>
  <si>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</si>
  <si>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</si>
  <si>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</si>
  <si>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</si>
  <si>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</si>
  <si>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</si>
  <si>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</si>
  <si>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</si>
  <si>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</si>
  <si>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</si>
  <si>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</si>
  <si>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</si>
  <si>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</si>
  <si>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</si>
  <si>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</si>
  <si>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</si>
  <si>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</si>
  <si>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</si>
  <si>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</si>
  <si>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</si>
  <si>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</si>
  <si>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</si>
  <si>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</si>
  <si>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</si>
  <si>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</si>
  <si>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</si>
  <si>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</si>
  <si>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</si>
  <si>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</si>
  <si>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</si>
  <si>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</si>
  <si>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</si>
  <si>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</si>
  <si>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</si>
  <si>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</si>
  <si>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</si>
  <si>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</si>
  <si>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</si>
  <si>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</si>
  <si>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</si>
  <si>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</si>
  <si>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</si>
  <si>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</si>
  <si>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</si>
  <si>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</si>
  <si>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</si>
  <si>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</si>
  <si>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</si>
  <si>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</si>
  <si>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</si>
  <si>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</si>
  <si>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</si>
  <si>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</si>
  <si>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</si>
  <si>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</si>
  <si>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</si>
  <si>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</si>
  <si>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</si>
  <si>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</si>
  <si>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</si>
  <si>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</si>
  <si>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</si>
  <si>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</si>
  <si>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</si>
  <si>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</si>
  <si>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</si>
  <si>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</si>
  <si>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</si>
  <si>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</si>
  <si>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</si>
  <si>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</si>
  <si>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</si>
  <si>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</si>
  <si>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</si>
  <si>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</si>
  <si>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</si>
  <si>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</si>
  <si>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</si>
  <si>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</si>
  <si>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</si>
  <si>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</si>
  <si>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</si>
  <si>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</si>
  <si>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</si>
  <si>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</si>
  <si>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</si>
  <si>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</si>
  <si>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</si>
  <si>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</si>
  <si>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</si>
  <si>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</si>
  <si>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</si>
  <si>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</si>
  <si>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</si>
  <si>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</si>
  <si>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</si>
  <si>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</si>
  <si>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</si>
  <si>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</si>
  <si>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</si>
  <si>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</si>
  <si>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</si>
  <si>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</si>
  <si>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</si>
  <si>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</si>
  <si>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</si>
  <si>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</si>
  <si>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</si>
  <si>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</si>
  <si>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</si>
  <si>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</si>
  <si>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</si>
  <si>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</si>
  <si>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</si>
  <si>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</si>
  <si>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</si>
  <si>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</si>
  <si>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</si>
  <si>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</si>
  <si>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</si>
  <si>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</si>
  <si>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</si>
  <si>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</si>
  <si>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</si>
  <si>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</si>
  <si>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</si>
  <si>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</si>
  <si>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</si>
  <si>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</si>
  <si>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</si>
  <si>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</si>
  <si>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</si>
  <si>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</si>
  <si>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</si>
  <si>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</si>
  <si>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</si>
  <si>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</si>
  <si>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</si>
  <si>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</si>
  <si>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</si>
  <si>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</si>
  <si>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</si>
  <si>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</si>
  <si>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</si>
  <si>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</si>
  <si>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</si>
  <si>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</si>
  <si>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</si>
  <si>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</si>
  <si>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</si>
  <si>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</si>
  <si>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</si>
  <si>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</si>
  <si>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</si>
  <si>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</si>
  <si>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</si>
  <si>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</si>
  <si>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</si>
  <si>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</si>
  <si>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</si>
  <si>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</si>
  <si>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</si>
  <si>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</si>
  <si>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</si>
  <si>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</si>
  <si>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</si>
  <si>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</si>
  <si>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</si>
  <si>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</si>
  <si>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</si>
  <si>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</si>
  <si>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</si>
  <si>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</si>
  <si>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</si>
  <si>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</si>
  <si>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</si>
  <si>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</si>
  <si>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</si>
  <si>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</si>
  <si>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</si>
  <si>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</si>
  <si>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</si>
  <si>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</si>
  <si>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</si>
  <si>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</si>
  <si>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</si>
  <si>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</si>
  <si>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</si>
  <si>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</si>
  <si>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</si>
  <si>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</si>
  <si>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</si>
  <si>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</si>
  <si>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</si>
  <si>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</si>
  <si>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</si>
  <si>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</si>
  <si>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</si>
  <si>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</si>
  <si>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</si>
  <si>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</si>
  <si>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</si>
  <si>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</si>
  <si>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</si>
  <si>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</si>
  <si>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</si>
  <si>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</si>
  <si>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</si>
  <si>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</si>
  <si>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</si>
  <si>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</si>
  <si>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</si>
  <si>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</si>
  <si>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</si>
  <si>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</si>
  <si>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</si>
  <si>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</si>
  <si>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</si>
  <si>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</si>
  <si>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</si>
  <si>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</si>
  <si>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</si>
  <si>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</si>
  <si>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</si>
  <si>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</si>
  <si>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</si>
  <si>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</si>
  <si>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</si>
  <si>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</si>
  <si>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</si>
  <si>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</si>
  <si>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</si>
  <si>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</si>
  <si>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</si>
  <si>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</si>
  <si>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</si>
  <si>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</si>
  <si>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</si>
  <si>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</si>
  <si>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</si>
  <si>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</si>
  <si>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</si>
  <si>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</si>
  <si>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</si>
  <si>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</si>
  <si>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</si>
  <si>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</si>
  <si>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</si>
  <si>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</si>
  <si>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</si>
  <si>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</si>
  <si>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</si>
  <si>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</si>
  <si>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</si>
  <si>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</si>
  <si>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</si>
  <si>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</si>
  <si>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</si>
  <si>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</si>
  <si>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</si>
  <si>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</si>
  <si>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</si>
  <si>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</si>
  <si>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</si>
  <si>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</si>
  <si>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</si>
  <si>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</si>
  <si>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</si>
  <si>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</si>
  <si>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</si>
  <si>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</si>
  <si>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</si>
  <si>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</si>
  <si>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</si>
  <si>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</si>
  <si>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</si>
  <si>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</si>
  <si>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</si>
  <si>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</si>
  <si>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</si>
  <si>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</si>
  <si>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</si>
  <si>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</si>
  <si>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</si>
  <si>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</si>
  <si>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</si>
  <si>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</si>
  <si>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</si>
  <si>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</si>
  <si>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</si>
  <si>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</si>
  <si>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</si>
  <si>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</si>
  <si>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</si>
  <si>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</si>
  <si>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</si>
  <si>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</si>
  <si>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</si>
  <si>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</si>
  <si>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</si>
  <si>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</si>
  <si>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</si>
  <si>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</si>
  <si>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</si>
  <si>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</si>
  <si>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</si>
  <si>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</si>
  <si>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</si>
  <si>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</si>
  <si>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</si>
  <si>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</si>
  <si>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</si>
  <si>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</si>
  <si>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</si>
  <si>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</si>
  <si>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</si>
  <si>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</si>
  <si>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</si>
  <si>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</si>
  <si>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</si>
  <si>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</si>
  <si>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</si>
  <si>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</si>
  <si>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</si>
  <si>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</si>
  <si>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</si>
  <si>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</si>
  <si>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</si>
  <si>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</si>
  <si>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</si>
  <si>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</si>
  <si>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</si>
  <si>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</si>
  <si>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</si>
  <si>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</si>
  <si>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</si>
  <si>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</si>
  <si>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</si>
  <si>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</si>
  <si>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</si>
  <si>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</si>
  <si>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</si>
  <si>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</si>
  <si>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</si>
  <si>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</si>
  <si>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</si>
  <si>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</si>
  <si>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</si>
  <si>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</si>
  <si>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</si>
  <si>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</si>
  <si>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</si>
  <si>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</si>
  <si>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</si>
  <si>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</si>
  <si>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</si>
  <si>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</si>
  <si>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</si>
  <si>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</si>
  <si>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</si>
  <si>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</si>
  <si>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</si>
  <si>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</si>
  <si>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</si>
  <si>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</si>
  <si>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</si>
  <si>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</si>
  <si>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</si>
  <si>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</si>
  <si>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</si>
  <si>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</si>
  <si>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</si>
  <si>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</si>
  <si>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</si>
  <si>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</si>
  <si>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</si>
  <si>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</si>
  <si>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</si>
  <si>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</si>
  <si>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</si>
  <si>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</si>
  <si>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</si>
  <si>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</si>
  <si>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</si>
  <si>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</si>
  <si>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</si>
  <si>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</si>
  <si>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</si>
  <si>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</si>
  <si>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</si>
  <si>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</si>
  <si>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</si>
  <si>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</si>
  <si>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</si>
  <si>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</si>
  <si>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</si>
  <si>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</si>
  <si>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</si>
  <si>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</si>
  <si>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</si>
  <si>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</si>
  <si>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</si>
  <si>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</si>
  <si>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</si>
  <si>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</si>
  <si>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</si>
  <si>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</si>
  <si>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</si>
  <si>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</si>
  <si>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</si>
  <si>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</si>
  <si>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</si>
  <si>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</si>
  <si>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</si>
  <si>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</si>
  <si>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</si>
  <si>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</si>
  <si>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</si>
  <si>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</si>
  <si>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</si>
  <si>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</si>
  <si>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</si>
  <si>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</si>
  <si>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</si>
  <si>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</si>
  <si>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</si>
  <si>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</si>
  <si>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</si>
  <si>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</si>
  <si>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</si>
  <si>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</si>
  <si>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</si>
  <si>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</si>
  <si>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</si>
  <si>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</si>
  <si>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</si>
  <si>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</si>
  <si>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</si>
  <si>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</si>
  <si>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</si>
  <si>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</si>
  <si>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</si>
  <si>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</si>
  <si>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</si>
  <si>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</si>
  <si>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</si>
  <si>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</si>
  <si>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</si>
  <si>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</si>
  <si>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</si>
  <si>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</si>
  <si>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</si>
  <si>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</si>
  <si>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</si>
  <si>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</si>
  <si>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</si>
  <si>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</si>
  <si>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</si>
  <si>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</si>
  <si>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</si>
  <si>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</si>
  <si>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</si>
  <si>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</si>
  <si>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</si>
  <si>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</si>
  <si>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</si>
  <si>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</si>
  <si>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</si>
  <si>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</si>
  <si>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</si>
  <si>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</si>
  <si>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</si>
  <si>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</si>
  <si>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</si>
  <si>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</si>
  <si>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</si>
  <si>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</si>
  <si>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</si>
  <si>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</si>
  <si>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</si>
  <si>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</si>
  <si>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</si>
  <si>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</si>
  <si>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</si>
  <si>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</si>
  <si>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</si>
  <si>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</si>
  <si>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</si>
  <si>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</si>
  <si>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</si>
  <si>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</si>
  <si>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</si>
  <si>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</si>
  <si>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</si>
  <si>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</si>
  <si>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</si>
  <si>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</si>
  <si>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</si>
  <si>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</si>
  <si>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</si>
  <si>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</si>
  <si>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</si>
  <si>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</si>
  <si>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</si>
  <si>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</si>
  <si>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</si>
  <si>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</si>
  <si>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</si>
  <si>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</si>
  <si>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</si>
  <si>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</si>
  <si>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</si>
  <si>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</si>
  <si>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</si>
  <si>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</si>
  <si>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</si>
  <si>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</si>
  <si>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</si>
  <si>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</si>
  <si>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</si>
  <si>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</si>
  <si>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</si>
  <si>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</si>
  <si>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</si>
  <si>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</si>
  <si>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</si>
  <si>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</si>
  <si>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</si>
  <si>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</si>
  <si>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</si>
  <si>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</si>
  <si>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</si>
  <si>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</si>
  <si>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</si>
  <si>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</si>
  <si>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</si>
  <si>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</si>
  <si>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</si>
  <si>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</si>
  <si>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</si>
  <si>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</si>
  <si>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</si>
  <si>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</si>
  <si>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</si>
  <si>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</si>
  <si>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</si>
  <si>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</si>
  <si>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</si>
  <si>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</si>
  <si>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</si>
  <si>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</si>
  <si>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</si>
  <si>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</si>
  <si>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</si>
  <si>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</si>
  <si>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</si>
  <si>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</si>
  <si>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</si>
  <si>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</si>
  <si>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</si>
  <si>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</si>
  <si>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</si>
  <si>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</si>
  <si>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</si>
  <si>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</si>
  <si>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</si>
  <si>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</si>
  <si>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</si>
  <si>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</si>
  <si>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</si>
  <si>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</si>
  <si>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</si>
  <si>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</si>
  <si>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</si>
  <si>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</si>
  <si>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</si>
  <si>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</si>
  <si>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</si>
  <si>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</si>
  <si>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</si>
  <si>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</si>
  <si>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</si>
  <si>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</si>
  <si>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</si>
  <si>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</si>
  <si>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</si>
  <si>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</si>
  <si>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</si>
  <si>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</si>
  <si>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</si>
  <si>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</si>
  <si>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</si>
  <si>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</si>
  <si>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</si>
  <si>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</si>
  <si>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</si>
  <si>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</si>
  <si>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</si>
  <si>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</si>
  <si>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</si>
  <si>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</si>
  <si>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</si>
  <si>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</si>
  <si>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</si>
  <si>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</si>
  <si>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</si>
  <si>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</si>
  <si>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</si>
  <si>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</si>
  <si>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</si>
  <si>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</si>
  <si>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</si>
  <si>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</si>
  <si>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</si>
  <si>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</si>
  <si>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</si>
  <si>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</si>
  <si>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</si>
  <si>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</si>
  <si>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</si>
  <si>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</si>
  <si>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</si>
  <si>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</si>
  <si>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</si>
  <si>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</si>
  <si>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</si>
  <si>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</si>
  <si>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</si>
  <si>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</si>
  <si>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</si>
  <si>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</si>
  <si>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</si>
  <si>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</si>
  <si>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</si>
  <si>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</si>
  <si>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</si>
  <si>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</si>
  <si>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</si>
  <si>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</si>
  <si>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</si>
  <si>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</si>
  <si>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</si>
  <si>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</si>
  <si>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</si>
  <si>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</si>
  <si>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</si>
  <si>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</si>
  <si>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</si>
  <si>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</si>
  <si>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</si>
  <si>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</si>
  <si>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</si>
  <si>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</si>
  <si>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</si>
  <si>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</si>
  <si>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</si>
  <si>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</si>
  <si>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</si>
  <si>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</si>
  <si>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</si>
  <si>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</si>
  <si>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</si>
  <si>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</si>
  <si>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</si>
  <si>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</si>
  <si>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</si>
  <si>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</si>
  <si>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</si>
  <si>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</si>
  <si>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</si>
  <si>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</si>
  <si>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</si>
  <si>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</si>
  <si>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</si>
  <si>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</si>
  <si>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</si>
  <si>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</si>
  <si>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</si>
  <si>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</si>
  <si>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</si>
  <si>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</si>
  <si>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</si>
  <si>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</si>
  <si>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</si>
  <si>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</si>
  <si>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</si>
  <si>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</si>
  <si>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</si>
  <si>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</si>
  <si>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</si>
  <si>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</si>
  <si>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</si>
  <si>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</si>
  <si>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</si>
  <si>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</si>
  <si>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</si>
  <si>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</si>
  <si>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</si>
  <si>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</si>
  <si>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</si>
  <si>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</si>
  <si>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</si>
  <si>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</si>
  <si>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</si>
  <si>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</si>
  <si>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</si>
  <si>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</si>
  <si>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</si>
  <si>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</si>
  <si>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</si>
  <si>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</si>
  <si>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</si>
  <si>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</si>
  <si>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</si>
  <si>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</si>
  <si>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</si>
  <si>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</si>
  <si>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</si>
  <si>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</si>
  <si>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</si>
  <si>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</si>
  <si>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</si>
  <si>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</si>
  <si>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</si>
  <si>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</si>
  <si>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</si>
  <si>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</si>
  <si>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</si>
  <si>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</si>
  <si>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</si>
  <si>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</si>
  <si>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</si>
  <si>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</si>
  <si>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</si>
  <si>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</si>
  <si>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</si>
  <si>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</si>
  <si>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</si>
  <si>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</si>
  <si>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</si>
  <si>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</si>
  <si>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</si>
  <si>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</si>
  <si>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</si>
  <si>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</si>
  <si>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</si>
  <si>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</si>
  <si>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</si>
  <si>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</si>
  <si>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</si>
  <si>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</si>
  <si>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</si>
  <si>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</si>
  <si>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</si>
  <si>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</si>
  <si>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</si>
  <si>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</si>
  <si>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</si>
  <si>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</si>
  <si>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</si>
  <si>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</si>
  <si>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</si>
  <si>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</si>
  <si>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</si>
  <si>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</si>
  <si>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</si>
  <si>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</si>
  <si>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</si>
  <si>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</si>
  <si>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</si>
  <si>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</si>
  <si>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</si>
  <si>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</si>
  <si>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</si>
  <si>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</si>
  <si>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</si>
  <si>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</si>
  <si>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</si>
  <si>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</si>
  <si>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</si>
  <si>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</si>
  <si>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</si>
  <si>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</si>
  <si>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</si>
  <si>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</si>
  <si>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</si>
  <si>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</si>
  <si>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</si>
  <si>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</si>
  <si>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</si>
  <si>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</si>
  <si>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</si>
  <si>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</si>
  <si>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</si>
  <si>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</si>
  <si>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</si>
  <si>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</si>
  <si>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</si>
  <si>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</si>
  <si>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</si>
  <si>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</si>
  <si>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</si>
  <si>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</si>
  <si>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</si>
  <si>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</si>
  <si>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</si>
  <si>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</si>
  <si>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</si>
  <si>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</si>
  <si>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</si>
  <si>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</si>
  <si>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</si>
  <si>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</si>
  <si>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</si>
  <si>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</si>
  <si>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</si>
  <si>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</si>
  <si>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</si>
  <si>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</si>
  <si>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</si>
  <si>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</si>
  <si>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</si>
  <si>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</si>
  <si>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</si>
  <si>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</si>
  <si>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</si>
  <si>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</si>
  <si>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</si>
  <si>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</si>
  <si>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</si>
  <si>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</si>
  <si>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</si>
  <si>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</si>
  <si>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</si>
  <si>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</si>
  <si>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</si>
  <si>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</si>
  <si>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</si>
  <si>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</si>
  <si>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</si>
  <si>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</si>
  <si>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</si>
  <si>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</si>
  <si>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</si>
  <si>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</si>
  <si>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</si>
  <si>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</si>
  <si>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</si>
  <si>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</si>
  <si>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</si>
  <si>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</si>
  <si>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</si>
  <si>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</si>
  <si>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</si>
  <si>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</si>
  <si>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</si>
  <si>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</si>
  <si>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</si>
  <si>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</si>
  <si>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</si>
  <si>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</si>
  <si>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</si>
  <si>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</si>
  <si>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</si>
  <si>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</si>
  <si>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</si>
  <si>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</si>
  <si>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</si>
  <si>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</si>
  <si>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</si>
  <si>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</si>
  <si>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</si>
  <si>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</si>
  <si>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</si>
  <si>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</si>
  <si>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</si>
  <si>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</si>
  <si>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</si>
  <si>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</si>
  <si>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</si>
  <si>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</si>
  <si>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</si>
  <si>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</si>
  <si>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</si>
  <si>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</si>
  <si>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</si>
  <si>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</si>
  <si>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</si>
  <si>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</si>
  <si>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</si>
  <si>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</si>
  <si>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</si>
  <si>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</si>
  <si>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</si>
  <si>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</si>
  <si>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</si>
  <si>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</si>
  <si>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</si>
  <si>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</si>
  <si>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</si>
  <si>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</si>
  <si>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</si>
  <si>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</si>
  <si>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</si>
  <si>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</si>
  <si>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</si>
  <si>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</si>
  <si>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</si>
  <si>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</si>
  <si>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</si>
  <si>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</si>
  <si>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</si>
  <si>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</si>
  <si>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</si>
  <si>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</si>
  <si>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</si>
  <si>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</si>
  <si>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</si>
  <si>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</si>
  <si>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</si>
  <si>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</si>
  <si>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</si>
  <si>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</si>
  <si>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</si>
  <si>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</si>
  <si>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</si>
  <si>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</si>
  <si>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</si>
  <si>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</si>
  <si>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</si>
  <si>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</si>
  <si>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</si>
  <si>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</si>
  <si>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</si>
  <si>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</si>
  <si>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</si>
  <si>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</si>
  <si>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</si>
  <si>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</si>
  <si>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</si>
  <si>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</si>
  <si>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</si>
  <si>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</si>
  <si>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</si>
  <si>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</si>
  <si>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</si>
  <si>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</si>
  <si>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</si>
  <si>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</si>
  <si>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</si>
  <si>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</si>
  <si>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</si>
  <si>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</si>
  <si>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</si>
  <si>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</si>
  <si>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</si>
  <si>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</si>
  <si>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</si>
  <si>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</si>
  <si>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</si>
  <si>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</si>
  <si>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</si>
  <si>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</si>
  <si>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</si>
  <si>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</si>
  <si>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</si>
  <si>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</si>
  <si>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</si>
  <si>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</si>
  <si>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</si>
  <si>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</si>
  <si>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</si>
  <si>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</si>
  <si>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</si>
  <si>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</si>
  <si>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</si>
  <si>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</si>
  <si>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</si>
  <si>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</si>
  <si>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</si>
  <si>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</si>
  <si>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</si>
  <si>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</si>
  <si>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</si>
  <si>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</si>
  <si>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</si>
  <si>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</si>
  <si>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</si>
  <si>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</si>
  <si>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</si>
  <si>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</si>
  <si>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</si>
  <si>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</si>
  <si>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</si>
  <si>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</si>
  <si>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</si>
  <si>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</si>
  <si>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</si>
  <si>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</si>
  <si>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</si>
  <si>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</si>
  <si>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</si>
  <si>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</si>
  <si>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</si>
  <si>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</si>
  <si>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</si>
  <si>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</si>
  <si>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</si>
  <si>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</si>
  <si>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</si>
  <si>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</si>
  <si>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</si>
  <si>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</si>
  <si>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</si>
  <si>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</si>
  <si>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</si>
  <si>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</si>
  <si>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</si>
  <si>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</si>
  <si>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</si>
  <si>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</si>
  <si>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</si>
  <si>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</si>
  <si>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</si>
  <si>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</si>
  <si>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</si>
  <si>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</si>
  <si>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</si>
  <si>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</si>
  <si>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</si>
  <si>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</si>
  <si>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</si>
  <si>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</si>
  <si>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</si>
  <si>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</si>
  <si>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</si>
  <si>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</si>
  <si>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</si>
  <si>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</si>
  <si>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</si>
  <si>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</si>
  <si>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</si>
  <si>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</si>
  <si>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</si>
  <si>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</si>
  <si>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</si>
  <si>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</si>
  <si>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</si>
  <si>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</si>
  <si>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</si>
  <si>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</si>
  <si>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</si>
  <si>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</si>
  <si>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</si>
  <si>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</si>
  <si>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</si>
  <si>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</si>
  <si>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</si>
  <si>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</si>
  <si>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</si>
  <si>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</si>
  <si>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</si>
  <si>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</si>
  <si>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</si>
  <si>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</si>
  <si>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</si>
  <si>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</si>
  <si>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</si>
  <si>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</si>
  <si>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</si>
  <si>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</si>
  <si>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</si>
  <si>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</si>
  <si>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</si>
  <si>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</si>
  <si>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</si>
  <si>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</si>
  <si>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</si>
  <si>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</si>
  <si>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</si>
  <si>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</si>
  <si>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</si>
  <si>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</si>
  <si>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</si>
  <si>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</si>
  <si>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</si>
  <si>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</si>
  <si>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</si>
  <si>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</si>
  <si>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</si>
  <si>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</si>
  <si>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</si>
  <si>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</si>
  <si>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</si>
  <si>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</si>
  <si>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</si>
  <si>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</si>
  <si>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</si>
  <si>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</si>
  <si>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</si>
  <si>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</si>
  <si>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</si>
  <si>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</si>
  <si>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</si>
  <si>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</si>
  <si>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</si>
  <si>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</si>
  <si>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</si>
  <si>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</si>
  <si>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</si>
  <si>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</si>
  <si>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</si>
  <si>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</si>
  <si>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</si>
  <si>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</si>
  <si>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</si>
  <si>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</si>
  <si>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</si>
  <si>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</si>
  <si>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</si>
  <si>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</si>
  <si>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</si>
  <si>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</si>
  <si>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</si>
  <si>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</si>
  <si>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</si>
  <si>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</si>
  <si>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</si>
  <si>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</si>
  <si>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</si>
  <si>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</si>
  <si>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</si>
  <si>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</si>
  <si>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</si>
  <si>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</si>
  <si>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</si>
  <si>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</si>
  <si>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</si>
  <si>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</si>
  <si>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</si>
  <si>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</si>
  <si>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</si>
  <si>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</si>
  <si>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</si>
  <si>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</si>
  <si>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</si>
  <si>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</si>
  <si>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</si>
  <si>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</si>
  <si>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</si>
  <si>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</si>
  <si>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</si>
  <si>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</si>
  <si>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</si>
  <si>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</si>
  <si>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</si>
  <si>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</si>
  <si>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</si>
  <si>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</si>
  <si>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</si>
  <si>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</si>
  <si>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</si>
  <si>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</si>
  <si>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</si>
  <si>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</si>
  <si>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</si>
  <si>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</si>
  <si>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</si>
  <si>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</si>
  <si>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</si>
  <si>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</si>
  <si>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</si>
  <si>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</si>
  <si>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</si>
  <si>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</si>
  <si>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</si>
  <si>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</si>
  <si>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</si>
  <si>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</si>
  <si>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</si>
  <si>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</si>
  <si>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</si>
  <si>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</si>
  <si>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</si>
  <si>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</si>
  <si>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</si>
  <si>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</si>
  <si>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</si>
  <si>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</si>
  <si>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</si>
  <si>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</si>
  <si>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</si>
  <si>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</si>
  <si>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</si>
  <si>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</si>
  <si>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</si>
  <si>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</si>
  <si>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</si>
  <si>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</si>
  <si>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</si>
  <si>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</si>
  <si>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</si>
  <si>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</si>
  <si>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</si>
  <si>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</si>
  <si>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</si>
  <si>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</si>
  <si>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</si>
  <si>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</si>
  <si>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</si>
  <si>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</si>
  <si>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</si>
  <si>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</si>
  <si>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</si>
  <si>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</si>
  <si>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</si>
  <si>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</si>
  <si>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</si>
  <si>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</si>
  <si>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</si>
  <si>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</si>
  <si>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</si>
  <si>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</si>
  <si>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</si>
  <si>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</si>
  <si>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</si>
  <si>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</si>
  <si>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</si>
  <si>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</si>
  <si>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</si>
  <si>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</si>
  <si>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</si>
  <si>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</si>
  <si>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</si>
  <si>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</si>
  <si>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</si>
  <si>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</si>
  <si>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</si>
  <si>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</si>
  <si>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</si>
  <si>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</si>
  <si>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</si>
  <si>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</si>
  <si>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</si>
  <si>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</si>
  <si>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</si>
  <si>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</si>
  <si>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</si>
  <si>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</si>
  <si>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</si>
  <si>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</si>
  <si>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</si>
  <si>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</si>
  <si>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</si>
  <si>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</si>
  <si>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</si>
  <si>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</si>
  <si>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</si>
  <si>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</si>
  <si>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</si>
  <si>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</si>
  <si>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</si>
  <si>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</si>
  <si>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</si>
  <si>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</si>
  <si>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</si>
  <si>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</si>
  <si>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</si>
  <si>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</si>
  <si>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</si>
  <si>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</si>
  <si>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</si>
  <si>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</si>
  <si>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</si>
  <si>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</si>
  <si>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</si>
  <si>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</si>
  <si>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</si>
  <si>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</si>
  <si>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</si>
  <si>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</si>
  <si>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</si>
  <si>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</si>
  <si>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</si>
  <si>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</si>
  <si>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</si>
  <si>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</si>
  <si>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</si>
  <si>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</si>
  <si>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</si>
  <si>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</si>
  <si>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</si>
  <si>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</si>
  <si>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</si>
  <si>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</si>
  <si>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</si>
  <si>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</si>
  <si>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</si>
  <si>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</si>
  <si>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</si>
  <si>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</si>
  <si>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</si>
  <si>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</si>
  <si>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</si>
  <si>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</si>
  <si>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</si>
  <si>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</si>
  <si>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</si>
  <si>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</si>
  <si>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</si>
  <si>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</si>
  <si>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</si>
  <si>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</si>
  <si>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</si>
  <si>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</si>
  <si>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</si>
  <si>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</si>
  <si>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</si>
  <si>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</si>
  <si>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</si>
  <si>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</si>
  <si>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</si>
  <si>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</si>
  <si>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</si>
  <si>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</si>
  <si>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</si>
  <si>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</si>
  <si>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</si>
  <si>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</si>
  <si>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</si>
  <si>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</si>
  <si>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</si>
  <si>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</si>
  <si>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</si>
  <si>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</si>
  <si>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</si>
  <si>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</si>
  <si>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</si>
  <si>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</si>
  <si>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</si>
  <si>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</si>
  <si>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</si>
  <si>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</si>
  <si>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</si>
  <si>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</si>
  <si>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</si>
  <si>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</si>
  <si>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</si>
  <si>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</si>
  <si>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</si>
  <si>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</si>
  <si>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</si>
  <si>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</si>
  <si>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</si>
  <si>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</si>
  <si>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</si>
  <si>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</si>
  <si>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</si>
  <si>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</si>
  <si>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</si>
  <si>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</si>
  <si>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</si>
  <si>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</si>
  <si>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</si>
  <si>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</si>
  <si>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</si>
  <si>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</si>
  <si>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</si>
  <si>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</si>
  <si>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</si>
  <si>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</si>
  <si>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</si>
  <si>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</si>
  <si>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</si>
  <si>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</si>
  <si>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</si>
  <si>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</si>
  <si>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</si>
  <si>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</si>
  <si>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</si>
  <si>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</si>
  <si>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</si>
  <si>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</si>
  <si>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</si>
  <si>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</si>
  <si>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</si>
  <si>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</si>
  <si>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</si>
  <si>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</si>
  <si>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</si>
  <si>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</si>
  <si>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</si>
  <si>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</si>
  <si>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</si>
  <si>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</si>
  <si>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</si>
  <si>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</si>
  <si>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</si>
  <si>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</si>
  <si>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</si>
  <si>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</si>
  <si>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</si>
  <si>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</si>
  <si>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</si>
  <si>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</si>
  <si>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</si>
  <si>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</si>
  <si>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</si>
  <si>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</si>
  <si>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</si>
  <si>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</si>
  <si>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</si>
  <si>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</si>
  <si>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</si>
  <si>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</si>
  <si>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</si>
  <si>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</si>
  <si>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</si>
  <si>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</si>
  <si>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</si>
  <si>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</si>
  <si>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</si>
  <si>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</si>
  <si>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</si>
  <si>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</si>
  <si>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</si>
  <si>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</si>
  <si>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</si>
  <si>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</si>
  <si>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</si>
  <si>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</si>
  <si>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</si>
  <si>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</si>
  <si>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</si>
  <si>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</si>
  <si>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</si>
  <si>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</si>
  <si>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</si>
  <si>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</si>
  <si>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</si>
  <si>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</si>
  <si>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</si>
  <si>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</si>
  <si>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</si>
  <si>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</si>
  <si>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</si>
  <si>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</si>
  <si>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</si>
  <si>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</si>
  <si>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</si>
  <si>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</si>
  <si>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</si>
  <si>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</si>
  <si>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</si>
  <si>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</si>
  <si>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</si>
  <si>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</si>
  <si>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</si>
  <si>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</si>
  <si>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</si>
  <si>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</si>
  <si>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</si>
  <si>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</si>
  <si>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</si>
  <si>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</si>
  <si>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</si>
  <si>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</si>
  <si>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</si>
  <si>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</si>
  <si>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</si>
  <si>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</si>
  <si>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</si>
  <si>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</si>
  <si>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</si>
  <si>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</si>
  <si>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</si>
  <si>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</si>
  <si>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</si>
  <si>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</si>
  <si>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</si>
  <si>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</si>
  <si>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</si>
  <si>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</si>
  <si>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</si>
  <si>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</si>
  <si>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</si>
  <si>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</si>
  <si>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</si>
  <si>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</si>
  <si>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</si>
  <si>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</si>
  <si>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</si>
  <si>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</si>
  <si>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</si>
  <si>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</si>
  <si>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</si>
  <si>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</si>
  <si>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</si>
  <si>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</si>
  <si>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</si>
  <si>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</si>
  <si>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</si>
  <si>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</si>
  <si>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</si>
  <si>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</si>
  <si>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</si>
  <si>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</si>
  <si>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</si>
  <si>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</si>
  <si>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</si>
  <si>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</si>
  <si>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</si>
  <si>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</si>
  <si>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</si>
  <si>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</si>
  <si>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</si>
  <si>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</si>
  <si>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</si>
  <si>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</si>
  <si>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</si>
  <si>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</si>
  <si>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</si>
  <si>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</si>
  <si>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</si>
  <si>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</si>
  <si>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</si>
  <si>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</si>
  <si>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</si>
  <si>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</si>
  <si>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</si>
  <si>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</si>
  <si>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</si>
  <si>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</si>
  <si>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</si>
  <si>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</si>
  <si>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</si>
  <si>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</si>
  <si>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</si>
  <si>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</si>
  <si>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</si>
  <si>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</si>
  <si>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</si>
  <si>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</si>
  <si>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</si>
  <si>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</si>
  <si>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</si>
  <si>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</si>
  <si>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</si>
  <si>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</si>
  <si>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</si>
  <si>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</si>
  <si>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</si>
  <si>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</si>
  <si>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</si>
  <si>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</si>
  <si>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</si>
  <si>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</si>
  <si>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</si>
  <si>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</si>
  <si>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</si>
  <si>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</si>
  <si>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</si>
  <si>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</si>
  <si>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</si>
  <si>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</si>
  <si>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</si>
  <si>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</si>
  <si>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</si>
  <si>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</si>
  <si>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</si>
  <si>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</si>
  <si>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</si>
  <si>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</si>
  <si>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</si>
  <si>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</si>
  <si>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</si>
  <si>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</si>
  <si>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</si>
  <si>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</si>
  <si>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</si>
  <si>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</si>
  <si>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</si>
  <si>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</si>
  <si>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</si>
  <si>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</si>
  <si>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</si>
  <si>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</si>
  <si>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</si>
  <si>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</si>
  <si>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</si>
  <si>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</si>
  <si>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</si>
  <si>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</si>
  <si>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</si>
  <si>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</si>
  <si>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</si>
  <si>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</si>
  <si>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</si>
  <si>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</si>
  <si>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</si>
  <si>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</si>
  <si>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</si>
  <si>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</si>
  <si>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</si>
  <si>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</si>
  <si>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</si>
  <si>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</si>
  <si>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</si>
  <si>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</si>
  <si>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</si>
  <si>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</si>
  <si>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</si>
  <si>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</si>
  <si>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</si>
  <si>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</si>
  <si>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</si>
  <si>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</si>
  <si>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</si>
  <si>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</si>
  <si>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</si>
  <si>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</si>
  <si>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</si>
  <si>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</si>
  <si>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</si>
  <si>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</si>
  <si>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</si>
  <si>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</si>
  <si>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</si>
  <si>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</si>
  <si>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</si>
  <si>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</si>
  <si>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</si>
  <si>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</si>
  <si>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</si>
  <si>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</si>
  <si>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</si>
  <si>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</si>
  <si>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</si>
  <si>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</si>
  <si>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</si>
  <si>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</si>
  <si>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</si>
  <si>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</si>
  <si>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</si>
  <si>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</si>
  <si>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</si>
  <si>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</si>
  <si>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</si>
  <si>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</si>
  <si>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</si>
  <si>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</si>
  <si>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</si>
  <si>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</si>
  <si>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</si>
  <si>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</si>
  <si>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</si>
  <si>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</si>
  <si>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</si>
  <si>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</si>
  <si>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</si>
  <si>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</si>
  <si>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</si>
  <si>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</si>
  <si>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</si>
  <si>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</si>
  <si>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</si>
  <si>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</si>
  <si>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</si>
  <si>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</si>
  <si>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</si>
  <si>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</si>
  <si>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</si>
  <si>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</si>
  <si>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</si>
  <si>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</si>
  <si>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</si>
  <si>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</si>
  <si>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</si>
  <si>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</si>
  <si>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</si>
  <si>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</si>
  <si>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</si>
  <si>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</si>
  <si>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</si>
  <si>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</si>
  <si>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</si>
  <si>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</si>
  <si>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</si>
  <si>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</si>
  <si>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</si>
  <si>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</si>
  <si>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</si>
  <si>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</si>
  <si>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</si>
  <si>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</si>
  <si>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</si>
  <si>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</si>
  <si>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</si>
  <si>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</si>
  <si>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</si>
  <si>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</si>
  <si>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</si>
  <si>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</si>
  <si>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</si>
  <si>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</si>
  <si>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</si>
  <si>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</si>
  <si>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</si>
  <si>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</si>
  <si>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</si>
  <si>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</si>
  <si>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</si>
  <si>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</si>
  <si>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</si>
  <si>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</si>
  <si>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</si>
  <si>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</si>
  <si>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</si>
  <si>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</si>
  <si>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</si>
  <si>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</si>
  <si>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</si>
  <si>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</si>
  <si>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</si>
  <si>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</si>
  <si>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</si>
  <si>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</si>
  <si>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</si>
  <si>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</si>
  <si>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</si>
  <si>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</si>
  <si>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</si>
  <si>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</si>
  <si>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</si>
  <si>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</si>
  <si>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</si>
  <si>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</si>
  <si>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</si>
  <si>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</si>
  <si>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</si>
  <si>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</si>
  <si>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</si>
  <si>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</si>
  <si>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</si>
  <si>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</si>
  <si>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</si>
  <si>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</si>
  <si>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</si>
  <si>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</si>
  <si>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</si>
  <si>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</si>
  <si>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</si>
  <si>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</si>
  <si>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</si>
  <si>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</si>
  <si>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</si>
  <si>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</si>
  <si>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</si>
  <si>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</si>
  <si>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</si>
  <si>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</si>
  <si>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</si>
  <si>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</si>
  <si>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</si>
  <si>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</si>
  <si>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</si>
  <si>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</si>
  <si>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</si>
  <si>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</si>
  <si>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</si>
  <si>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</si>
  <si>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</si>
  <si>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</si>
  <si>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</si>
  <si>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</si>
  <si>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</si>
  <si>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</si>
  <si>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</si>
  <si>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</si>
  <si>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</si>
  <si>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</si>
  <si>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</si>
  <si>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</si>
  <si>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</si>
  <si>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</si>
  <si>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</si>
  <si>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</si>
  <si>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</si>
  <si>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</si>
  <si>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</si>
  <si>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</si>
  <si>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</si>
  <si>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</si>
  <si>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</si>
  <si>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</si>
  <si>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</si>
  <si>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</si>
  <si>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</si>
  <si>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</si>
  <si>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</si>
  <si>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</si>
  <si>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</si>
  <si>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</si>
  <si>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</si>
  <si>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</si>
  <si>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</si>
  <si>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</si>
  <si>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</si>
  <si>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</si>
  <si>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</si>
  <si>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</si>
  <si>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</si>
  <si>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</si>
  <si>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</si>
  <si>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</si>
  <si>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</si>
  <si>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</si>
  <si>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</si>
  <si>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</si>
  <si>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</si>
  <si>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</si>
  <si>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</si>
  <si>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</si>
  <si>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</si>
  <si>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</si>
  <si>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</si>
  <si>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</si>
  <si>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</si>
  <si>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</si>
  <si>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</si>
  <si>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</si>
  <si>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</si>
  <si>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</si>
  <si>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</si>
  <si>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</si>
  <si>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</si>
  <si>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</si>
  <si>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</si>
  <si>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</si>
  <si>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</si>
  <si>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</si>
  <si>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</si>
  <si>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</si>
  <si>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</si>
  <si>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</si>
  <si>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</si>
  <si>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</si>
  <si>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</si>
  <si>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</si>
  <si>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</si>
  <si>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</si>
  <si>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</si>
  <si>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</si>
  <si>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</si>
  <si>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</si>
  <si>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</si>
  <si>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</si>
  <si>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</si>
  <si>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</si>
  <si>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</si>
  <si>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</si>
  <si>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</si>
  <si>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</si>
  <si>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</si>
  <si>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</si>
  <si>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</si>
  <si>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</si>
  <si>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</si>
  <si>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</si>
  <si>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</si>
  <si>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</si>
  <si>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</si>
  <si>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</si>
  <si>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</si>
  <si>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</si>
  <si>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</si>
  <si>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</si>
  <si>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</si>
  <si>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</si>
  <si>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</si>
  <si>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</si>
  <si>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</si>
  <si>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</si>
  <si>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</si>
  <si>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</si>
  <si>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</si>
  <si>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</si>
  <si>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</si>
  <si>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</si>
  <si>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</si>
  <si>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</si>
  <si>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</si>
  <si>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</si>
  <si>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</si>
  <si>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</si>
  <si>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</si>
  <si>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</si>
  <si>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</si>
  <si>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</si>
  <si>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</si>
  <si>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</si>
  <si>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</si>
  <si>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</si>
  <si>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</si>
  <si>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</si>
  <si>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</si>
  <si>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</si>
  <si>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</si>
  <si>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</si>
  <si>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</si>
  <si>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</si>
  <si>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</si>
  <si>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</si>
  <si>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</si>
  <si>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</si>
  <si>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</si>
  <si>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</si>
  <si>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</si>
  <si>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</si>
  <si>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</si>
  <si>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</si>
  <si>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</si>
  <si>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</si>
  <si>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</si>
  <si>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</si>
  <si>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</si>
  <si>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</si>
  <si>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</si>
  <si>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</si>
  <si>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</si>
  <si>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</si>
  <si>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</si>
  <si>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</si>
  <si>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</si>
  <si>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</si>
  <si>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</si>
  <si>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</si>
  <si>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</si>
  <si>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</si>
  <si>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</si>
  <si>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</si>
  <si>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</si>
  <si>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</si>
  <si>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</si>
  <si>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</si>
  <si>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</si>
  <si>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</si>
  <si>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</si>
  <si>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</si>
  <si>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</si>
  <si>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</si>
  <si>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</si>
  <si>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</si>
  <si>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</si>
  <si>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</si>
  <si>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</si>
  <si>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</si>
  <si>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</si>
  <si>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</si>
  <si>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</si>
  <si>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</si>
  <si>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</si>
  <si>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</si>
  <si>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</si>
  <si>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</si>
  <si>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</si>
  <si>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</si>
  <si>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</si>
  <si>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</si>
  <si>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</si>
  <si>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</si>
  <si>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</si>
  <si>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</si>
  <si>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</si>
  <si>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</si>
  <si>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</si>
  <si>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</si>
  <si>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</si>
  <si>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</si>
  <si>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</si>
  <si>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</si>
  <si>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</si>
  <si>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</si>
  <si>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</si>
  <si>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</si>
  <si>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</si>
  <si>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</si>
  <si>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</si>
  <si>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</si>
  <si>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</si>
  <si>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</si>
  <si>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</si>
  <si>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</si>
  <si>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</si>
  <si>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</si>
  <si>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</si>
  <si>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</si>
  <si>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</si>
  <si>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</si>
  <si>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</si>
  <si>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</si>
  <si>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</si>
  <si>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</si>
  <si>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</si>
  <si>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</si>
  <si>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</si>
  <si>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</si>
  <si>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</si>
  <si>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</si>
  <si>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</si>
  <si>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</si>
  <si>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</si>
  <si>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</si>
  <si>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</si>
  <si>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</si>
  <si>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</si>
  <si>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</si>
  <si>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</si>
  <si>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</si>
  <si>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</si>
  <si>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</si>
  <si>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</si>
  <si>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</si>
  <si>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</si>
  <si>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</si>
  <si>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</si>
  <si>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</si>
  <si>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</si>
  <si>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</si>
  <si>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</si>
  <si>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</si>
  <si>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</si>
  <si>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</si>
  <si>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</si>
  <si>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</si>
  <si>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</si>
  <si>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</si>
  <si>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</si>
  <si>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</si>
  <si>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</si>
  <si>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</si>
  <si>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</si>
  <si>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</si>
  <si>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</si>
  <si>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</si>
  <si>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</si>
  <si>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</si>
  <si>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</si>
  <si>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</si>
  <si>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</si>
  <si>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</si>
  <si>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</si>
  <si>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</si>
  <si>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</si>
  <si>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</si>
  <si>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</si>
  <si>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</si>
  <si>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</si>
  <si>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</si>
  <si>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</si>
  <si>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</si>
  <si>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</si>
  <si>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</si>
  <si>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</si>
  <si>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</si>
  <si>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</si>
  <si>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</si>
  <si>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</si>
  <si>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</si>
  <si>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</si>
  <si>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</si>
  <si>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</si>
  <si>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</si>
  <si>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</si>
  <si>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</si>
  <si>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</si>
  <si>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</si>
  <si>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</si>
  <si>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</si>
  <si>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</si>
  <si>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</si>
  <si>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</si>
  <si>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</si>
  <si>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</si>
  <si>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</si>
  <si>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</si>
  <si>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</si>
  <si>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</si>
  <si>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</si>
  <si>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</si>
  <si>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</si>
  <si>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</si>
  <si>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</si>
  <si>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</si>
  <si>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</si>
  <si>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</si>
  <si>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</si>
  <si>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</si>
  <si>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</si>
  <si>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</si>
  <si>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</si>
  <si>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</si>
  <si>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</si>
  <si>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</si>
  <si>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</si>
  <si>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</si>
  <si>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</si>
  <si>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</si>
  <si>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</si>
  <si>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</si>
  <si>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</si>
  <si>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</si>
  <si>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</si>
  <si>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</si>
  <si>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</si>
  <si>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</si>
  <si>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</si>
  <si>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</si>
  <si>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</si>
  <si>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</si>
  <si>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</si>
  <si>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</si>
  <si>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</si>
  <si>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</si>
  <si>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</si>
  <si>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</si>
  <si>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</si>
  <si>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</si>
  <si>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</si>
  <si>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</si>
  <si>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</si>
  <si>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</si>
  <si>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</si>
  <si>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</si>
  <si>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</si>
  <si>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</si>
  <si>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</si>
  <si>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</si>
  <si>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</si>
  <si>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</si>
  <si>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</si>
  <si>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</si>
  <si>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</si>
  <si>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</si>
  <si>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</si>
  <si>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</si>
  <si>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</si>
  <si>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</si>
  <si>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</si>
  <si>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</si>
  <si>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</si>
  <si>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</si>
  <si>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</si>
  <si>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</si>
  <si>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</si>
  <si>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</si>
  <si>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</si>
  <si>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</si>
  <si>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</si>
  <si>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</si>
  <si>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</si>
  <si>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</si>
  <si>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</si>
  <si>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</si>
  <si>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</si>
  <si>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</si>
  <si>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</si>
  <si>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</si>
  <si>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</si>
  <si>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</si>
  <si>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</si>
  <si>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</si>
  <si>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</si>
  <si>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</si>
  <si>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</si>
  <si>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</si>
  <si>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</si>
  <si>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</si>
  <si>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</si>
  <si>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</si>
  <si>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</si>
  <si>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</si>
  <si>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</si>
  <si>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</si>
  <si>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</si>
  <si>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</si>
  <si>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</si>
  <si>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</si>
  <si>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</si>
  <si>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</si>
  <si>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</si>
  <si>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</si>
  <si>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</si>
  <si>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</si>
  <si>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</si>
  <si>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</si>
  <si>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</si>
  <si>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</si>
  <si>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</si>
  <si>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</si>
  <si>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</si>
  <si>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</si>
  <si>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</si>
  <si>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</si>
  <si>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</si>
  <si>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</si>
  <si>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</si>
  <si>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</si>
  <si>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</si>
  <si>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</si>
  <si>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</si>
  <si>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</si>
  <si>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</si>
  <si>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</si>
  <si>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</si>
  <si>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</si>
  <si>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</si>
  <si>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</si>
  <si>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</si>
  <si>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</si>
  <si>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</si>
  <si>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</si>
  <si>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</si>
  <si>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</si>
  <si>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</si>
  <si>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</si>
  <si>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</si>
  <si>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</si>
  <si>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</si>
  <si>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</si>
  <si>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</si>
  <si>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</si>
  <si>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</si>
  <si>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</si>
  <si>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</si>
  <si>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</si>
  <si>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</si>
  <si>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</si>
  <si>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</si>
  <si>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</si>
  <si>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</si>
  <si>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</si>
  <si>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</si>
  <si>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</si>
  <si>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</si>
  <si>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</si>
  <si>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</si>
  <si>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</si>
  <si>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</si>
  <si>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</si>
  <si>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</si>
  <si>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</si>
  <si>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</si>
  <si>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</si>
  <si>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</si>
  <si>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</si>
  <si>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</si>
  <si>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</si>
  <si>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</si>
  <si>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</si>
  <si>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</si>
  <si>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</si>
  <si>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</si>
  <si>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</si>
  <si>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</si>
  <si>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</si>
  <si>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</si>
  <si>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</si>
  <si>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</si>
  <si>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</si>
  <si>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</si>
  <si>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</si>
  <si>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</si>
  <si>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</si>
  <si>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</si>
  <si>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</si>
  <si>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</si>
  <si>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</si>
  <si>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</si>
  <si>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</si>
  <si>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</si>
  <si>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</si>
  <si>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</si>
  <si>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</si>
  <si>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</si>
  <si>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</si>
  <si>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</si>
  <si>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</si>
  <si>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</si>
  <si>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</si>
  <si>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</si>
  <si>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</si>
  <si>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</si>
  <si>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</si>
  <si>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</si>
  <si>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</si>
  <si>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</si>
  <si>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</si>
  <si>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</si>
  <si>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</si>
  <si>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</si>
  <si>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</si>
  <si>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</si>
  <si>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</si>
  <si>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</si>
  <si>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</si>
  <si>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</si>
  <si>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</si>
  <si>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</si>
  <si>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</si>
  <si>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</si>
  <si>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</si>
  <si>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</si>
  <si>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</si>
  <si>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</si>
  <si>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</si>
  <si>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</si>
  <si>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</si>
  <si>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</si>
  <si>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</si>
  <si>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</si>
  <si>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</si>
  <si>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</si>
  <si>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</si>
  <si>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</si>
  <si>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</si>
  <si>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</si>
  <si>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</si>
  <si>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</si>
  <si>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</si>
  <si>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</si>
  <si>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</si>
  <si>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</si>
  <si>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</si>
  <si>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</si>
  <si>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</si>
  <si>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</si>
  <si>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</si>
  <si>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</si>
  <si>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</si>
  <si>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</si>
  <si>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</si>
  <si>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</si>
  <si>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</si>
  <si>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</si>
  <si>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</si>
  <si>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</si>
  <si>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</si>
  <si>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</si>
  <si>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</si>
  <si>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</si>
  <si>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</si>
  <si>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</si>
  <si>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</si>
  <si>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</si>
  <si>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</si>
  <si>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</si>
  <si>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</si>
  <si>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</si>
  <si>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</si>
  <si>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</si>
  <si>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</si>
  <si>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</si>
  <si>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</si>
  <si>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</si>
  <si>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</si>
  <si>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</si>
  <si>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</si>
  <si>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</si>
  <si>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</si>
  <si>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</si>
  <si>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</si>
  <si>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</si>
  <si>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</si>
  <si>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</si>
  <si>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</si>
  <si>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</si>
  <si>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</si>
  <si>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</si>
  <si>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</si>
  <si>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</si>
  <si>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</si>
  <si>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</si>
  <si>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</si>
  <si>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</si>
  <si>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</si>
  <si>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</si>
  <si>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</si>
  <si>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</si>
  <si>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</si>
  <si>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</si>
  <si>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</si>
  <si>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</si>
  <si>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</si>
  <si>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</si>
  <si>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</si>
  <si>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</si>
  <si>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</si>
  <si>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</si>
  <si>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</si>
  <si>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</si>
  <si>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</si>
  <si>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</si>
  <si>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</si>
  <si>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</si>
  <si>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</si>
  <si>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</si>
  <si>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</si>
  <si>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</si>
  <si>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</si>
  <si>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</si>
  <si>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</si>
  <si>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</si>
  <si>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</si>
  <si>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</si>
  <si>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</si>
  <si>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</si>
  <si>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</si>
  <si>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</si>
  <si>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</si>
  <si>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</si>
  <si>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</si>
  <si>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</si>
  <si>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</si>
  <si>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</si>
  <si>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</si>
  <si>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</si>
  <si>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</si>
  <si>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</si>
  <si>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</si>
  <si>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</si>
  <si>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</si>
  <si>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</si>
  <si>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</si>
  <si>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</si>
  <si>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</si>
  <si>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</si>
  <si>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</si>
  <si>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</si>
  <si>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</si>
  <si>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</si>
  <si>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</si>
  <si>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</si>
  <si>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</si>
  <si>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</si>
  <si>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</si>
  <si>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</si>
  <si>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</si>
  <si>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</si>
  <si>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</si>
  <si>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</si>
  <si>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</si>
  <si>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</si>
  <si>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</si>
  <si>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</si>
  <si>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</si>
  <si>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</si>
  <si>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</si>
  <si>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</si>
  <si>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</si>
  <si>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</si>
  <si>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</si>
  <si>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</si>
  <si>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</si>
  <si>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</si>
  <si>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</si>
  <si>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</si>
  <si>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</si>
  <si>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</si>
  <si>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</si>
  <si>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</si>
  <si>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</si>
  <si>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</si>
  <si>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</si>
  <si>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</si>
  <si>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</si>
  <si>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</si>
  <si>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</si>
  <si>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</si>
  <si>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</si>
  <si>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</si>
  <si>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</si>
  <si>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</si>
  <si>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</si>
  <si>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</si>
  <si>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</si>
  <si>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</si>
  <si>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</si>
  <si>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</si>
  <si>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</si>
  <si>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</si>
  <si>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</si>
  <si>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</si>
  <si>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</si>
  <si>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</si>
  <si>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</si>
  <si>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</si>
  <si>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</si>
  <si>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</si>
  <si>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</si>
  <si>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</si>
  <si>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</si>
  <si>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</si>
  <si>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</si>
  <si>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</si>
  <si>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</si>
  <si>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</si>
  <si>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</si>
  <si>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</si>
  <si>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</si>
  <si>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</si>
  <si>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</si>
  <si>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</si>
  <si>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</si>
  <si>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</si>
  <si>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</si>
  <si>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</si>
  <si>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</si>
  <si>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</si>
  <si>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</si>
  <si>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</si>
  <si>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</si>
  <si>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</si>
  <si>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</si>
  <si>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</si>
  <si>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</si>
  <si>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</si>
  <si>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</si>
  <si>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</si>
  <si>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</si>
  <si>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</si>
  <si>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</si>
  <si>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</si>
  <si>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</si>
  <si>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</si>
  <si>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</si>
  <si>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</si>
  <si>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</si>
  <si>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</si>
  <si>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</si>
  <si>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</si>
  <si>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</si>
  <si>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</si>
  <si>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</si>
  <si>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</si>
  <si>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</si>
  <si>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</si>
  <si>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</si>
  <si>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</si>
  <si>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</si>
  <si>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</si>
  <si>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</si>
  <si>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</si>
  <si>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</si>
  <si>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</si>
  <si>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</si>
  <si>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</si>
  <si>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</si>
  <si>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</si>
  <si>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</si>
  <si>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</si>
  <si>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</si>
  <si>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</si>
  <si>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</si>
  <si>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</si>
  <si>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</si>
  <si>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</si>
  <si>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</si>
  <si>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</si>
  <si>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</si>
  <si>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</si>
  <si>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</si>
  <si>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</si>
  <si>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</si>
  <si>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</si>
  <si>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</si>
  <si>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</si>
  <si>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</si>
  <si>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</si>
  <si>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</si>
  <si>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</si>
  <si>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</si>
  <si>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</si>
  <si>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</si>
  <si>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</si>
  <si>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</si>
  <si>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</si>
  <si>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</si>
  <si>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</si>
  <si>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</si>
  <si>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</si>
  <si>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</si>
  <si>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</si>
  <si>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</si>
  <si>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</si>
  <si>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</si>
  <si>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</si>
  <si>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</si>
  <si>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</si>
  <si>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</si>
  <si>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</si>
  <si>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</si>
  <si>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</si>
  <si>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</si>
  <si>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</si>
  <si>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</si>
  <si>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</si>
  <si>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</si>
  <si>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</si>
  <si>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</si>
  <si>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</si>
  <si>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</si>
  <si>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</si>
  <si>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</si>
  <si>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</si>
  <si>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</si>
  <si>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</si>
  <si>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</si>
  <si>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</si>
  <si>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</si>
  <si>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</si>
  <si>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</si>
  <si>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</si>
  <si>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</si>
  <si>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</si>
  <si>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</si>
  <si>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</si>
  <si>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</si>
  <si>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</si>
  <si>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</si>
  <si>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</si>
  <si>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</si>
  <si>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</si>
  <si>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</si>
  <si>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</si>
  <si>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</si>
  <si>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</si>
  <si>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</si>
  <si>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</si>
  <si>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</si>
  <si>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</si>
  <si>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</si>
  <si>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</si>
  <si>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</si>
  <si>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</si>
  <si>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</si>
  <si>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</si>
  <si>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</si>
  <si>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</si>
  <si>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</si>
  <si>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</si>
  <si>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</si>
  <si>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</si>
  <si>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</si>
  <si>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</si>
  <si>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</si>
  <si>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</si>
  <si>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</si>
  <si>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</si>
  <si>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</si>
  <si>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</si>
  <si>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</si>
  <si>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</si>
  <si>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</si>
  <si>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</si>
  <si>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</si>
  <si>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</si>
  <si>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</si>
  <si>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</si>
  <si>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</si>
  <si>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</si>
  <si>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</si>
  <si>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</si>
  <si>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</si>
  <si>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</si>
  <si>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</si>
  <si>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</si>
  <si>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</si>
  <si>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</si>
  <si>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</si>
  <si>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</si>
  <si>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</si>
  <si>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</si>
  <si>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</si>
  <si>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</si>
  <si>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</si>
  <si>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</si>
  <si>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</si>
  <si>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</si>
  <si>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</si>
  <si>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</si>
  <si>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</si>
  <si>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</si>
  <si>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</si>
  <si>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</si>
  <si>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</si>
  <si>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</si>
  <si>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</si>
  <si>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</si>
  <si>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</si>
  <si>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</si>
  <si>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</si>
  <si>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</si>
  <si>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</si>
  <si>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</si>
  <si>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</si>
  <si>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</si>
  <si>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</si>
  <si>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</si>
  <si>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</si>
  <si>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</si>
  <si>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</si>
  <si>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</si>
  <si>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</si>
  <si>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</si>
  <si>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</si>
  <si>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</si>
  <si>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</si>
  <si>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</si>
  <si>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</si>
  <si>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</si>
  <si>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</si>
  <si>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</si>
  <si>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</si>
  <si>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</si>
  <si>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</si>
  <si>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</si>
  <si>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</si>
  <si>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</si>
  <si>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</si>
  <si>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</si>
  <si>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</si>
  <si>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</si>
  <si>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</si>
  <si>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</si>
  <si>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</si>
  <si>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</si>
  <si>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</si>
  <si>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</si>
  <si>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</si>
  <si>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</si>
  <si>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</si>
  <si>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</si>
  <si>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</si>
  <si>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</si>
  <si>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</si>
  <si>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</si>
  <si>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</si>
  <si>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</si>
  <si>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</si>
  <si>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</si>
  <si>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</si>
  <si>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</si>
  <si>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</si>
  <si>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</si>
  <si>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</si>
  <si>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</si>
  <si>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</si>
  <si>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</si>
  <si>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</si>
  <si>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</si>
  <si>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</si>
  <si>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</si>
  <si>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</si>
  <si>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</si>
  <si>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</si>
  <si>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</si>
  <si>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</si>
  <si>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</si>
  <si>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</si>
  <si>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</si>
  <si>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</si>
  <si>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</si>
  <si>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</si>
  <si>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</si>
  <si>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</si>
  <si>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</si>
  <si>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</si>
  <si>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</si>
  <si>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</si>
  <si>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</si>
  <si>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</si>
  <si>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</si>
  <si>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</si>
  <si>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</si>
  <si>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</si>
  <si>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</si>
  <si>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</si>
  <si>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</si>
  <si>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</si>
  <si>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</si>
  <si>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</si>
  <si>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</si>
  <si>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</si>
  <si>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</si>
  <si>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</si>
  <si>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</si>
  <si>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</si>
  <si>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</si>
  <si>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</si>
  <si>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</si>
  <si>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</si>
  <si>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</si>
  <si>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</si>
  <si>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</si>
  <si>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</si>
  <si>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</si>
  <si>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</si>
  <si>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</si>
  <si>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</si>
  <si>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</si>
  <si>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</si>
  <si>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</si>
  <si>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</si>
  <si>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</si>
  <si>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</si>
  <si>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</si>
  <si>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</si>
  <si>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</si>
  <si>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</si>
  <si>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</si>
  <si>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</si>
  <si>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</si>
  <si>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</si>
  <si>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</si>
  <si>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</si>
  <si>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</si>
  <si>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</si>
  <si>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</si>
  <si>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</si>
  <si>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</si>
  <si>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</si>
  <si>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</si>
  <si>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</si>
  <si>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</si>
  <si>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</si>
  <si>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</si>
  <si>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</si>
  <si>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</si>
  <si>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</si>
  <si>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</si>
  <si>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</si>
  <si>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</si>
  <si>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</si>
  <si>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</si>
  <si>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</si>
  <si>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</si>
  <si>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</si>
  <si>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</si>
  <si>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</si>
  <si>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</si>
  <si>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</si>
  <si>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</si>
  <si>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</si>
  <si>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</si>
  <si>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</si>
  <si>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</si>
  <si>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</si>
  <si>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</si>
  <si>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</si>
  <si>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</si>
  <si>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</si>
  <si>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</si>
  <si>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</si>
  <si>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</si>
  <si>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</si>
  <si>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</si>
  <si>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</si>
  <si>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</si>
  <si>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</si>
  <si>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</si>
  <si>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</si>
  <si>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</si>
  <si>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</si>
  <si>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</si>
  <si>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</si>
  <si>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</si>
  <si>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</si>
  <si>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</si>
  <si>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</si>
  <si>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</si>
  <si>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</si>
  <si>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</si>
  <si>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</si>
  <si>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</si>
  <si>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</si>
  <si>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</si>
  <si>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</si>
  <si>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</si>
  <si>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</si>
  <si>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</si>
  <si>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</si>
  <si>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</si>
  <si>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</si>
  <si>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</si>
  <si>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</si>
  <si>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</si>
  <si>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</si>
  <si>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</si>
  <si>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</si>
  <si>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</si>
  <si>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</si>
  <si>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</si>
  <si>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</si>
  <si>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</si>
  <si>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</si>
  <si>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</si>
  <si>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</si>
  <si>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</si>
  <si>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</si>
  <si>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</si>
  <si>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</si>
  <si>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</si>
  <si>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</si>
  <si>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</si>
  <si>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</si>
  <si>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</si>
  <si>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</si>
  <si>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</si>
  <si>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</si>
  <si>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</si>
  <si>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</si>
  <si>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</si>
  <si>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</si>
  <si>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</si>
  <si>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</si>
  <si>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</si>
  <si>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</si>
  <si>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</si>
  <si>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</si>
  <si>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</si>
  <si>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</si>
  <si>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</si>
  <si>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</si>
  <si>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</si>
  <si>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</si>
  <si>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</si>
  <si>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</si>
  <si>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</si>
  <si>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</si>
  <si>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</si>
  <si>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</si>
  <si>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</si>
  <si>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</si>
  <si>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</si>
  <si>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</si>
  <si>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</si>
  <si>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</si>
  <si>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</si>
  <si>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</si>
  <si>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</si>
  <si>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</si>
  <si>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</si>
  <si>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</si>
  <si>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</si>
  <si>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</si>
  <si>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</si>
  <si>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</si>
  <si>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</si>
  <si>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</si>
  <si>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</si>
  <si>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</si>
  <si>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</si>
  <si>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</si>
  <si>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</si>
  <si>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</si>
  <si>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</si>
  <si>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</si>
  <si>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</si>
  <si>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</si>
  <si>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</si>
  <si>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</si>
  <si>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</si>
  <si>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</si>
  <si>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</si>
  <si>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</si>
  <si>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</si>
  <si>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</si>
  <si>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</si>
  <si>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</si>
  <si>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</si>
  <si>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</si>
  <si>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</si>
  <si>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</si>
  <si>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</si>
  <si>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</si>
  <si>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</si>
  <si>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</si>
  <si>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</si>
  <si>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</si>
  <si>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</si>
  <si>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</si>
  <si>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</si>
  <si>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</si>
  <si>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</si>
  <si>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</si>
  <si>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</si>
  <si>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</si>
  <si>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</si>
  <si>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</si>
  <si>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</si>
  <si>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</si>
  <si>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</si>
  <si>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</si>
  <si>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</si>
  <si>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</si>
  <si>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</si>
  <si>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</si>
  <si>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</si>
  <si>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</si>
  <si>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</si>
  <si>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</si>
  <si>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</si>
  <si>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</si>
  <si>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</si>
  <si>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</si>
  <si>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</si>
  <si>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</si>
  <si>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</si>
  <si>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</si>
  <si>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</si>
  <si>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</si>
  <si>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</si>
  <si>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</si>
  <si>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</si>
  <si>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</si>
  <si>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</si>
  <si>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</si>
  <si>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</si>
  <si>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</si>
  <si>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</si>
  <si>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</si>
  <si>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</si>
  <si>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</si>
  <si>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</si>
  <si>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</si>
  <si>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</si>
  <si>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</si>
  <si>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</si>
  <si>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</si>
  <si>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</si>
  <si>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</si>
  <si>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</si>
  <si>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</si>
  <si>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</si>
  <si>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</si>
  <si>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</si>
  <si>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</si>
  <si>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</si>
  <si>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</si>
  <si>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</si>
  <si>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</si>
  <si>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</si>
  <si>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</si>
  <si>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</si>
  <si>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</si>
  <si>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</si>
  <si>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</si>
  <si>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</si>
  <si>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</si>
  <si>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</si>
  <si>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</si>
  <si>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</si>
  <si>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</si>
  <si>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</si>
  <si>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</si>
  <si>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</si>
  <si>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</si>
  <si>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</si>
  <si>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</si>
  <si>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</si>
  <si>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</si>
  <si>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</si>
  <si>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</si>
  <si>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</si>
  <si>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</si>
  <si>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</si>
  <si>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</si>
  <si>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</si>
  <si>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</si>
  <si>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</si>
  <si>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</si>
  <si>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</si>
  <si>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</si>
  <si>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</si>
  <si>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</si>
  <si>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</si>
  <si>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</si>
  <si>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</si>
  <si>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</si>
  <si>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</si>
  <si>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</si>
  <si>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</si>
  <si>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</si>
  <si>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</si>
  <si>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</si>
  <si>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</si>
  <si>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</si>
  <si>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</si>
  <si>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</si>
  <si>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</si>
  <si>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</si>
  <si>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</si>
  <si>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</si>
  <si>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</si>
  <si>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</si>
  <si>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</si>
  <si>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</si>
  <si>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</si>
  <si>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</si>
  <si>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</si>
  <si>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</si>
  <si>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</si>
  <si>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</si>
  <si>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</si>
  <si>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</si>
  <si>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</si>
  <si>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</si>
  <si>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</si>
  <si>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</si>
  <si>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</si>
  <si>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</si>
  <si>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</si>
  <si>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</si>
  <si>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</si>
  <si>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</si>
  <si>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</si>
  <si>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</si>
  <si>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</si>
  <si>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</si>
  <si>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</si>
  <si>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</si>
  <si>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</si>
  <si>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</si>
  <si>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</si>
  <si>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</si>
  <si>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</si>
  <si>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</si>
  <si>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</si>
  <si>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</si>
  <si>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</si>
  <si>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</si>
  <si>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</si>
  <si>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</si>
  <si>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</si>
  <si>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</si>
  <si>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</si>
  <si>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</si>
  <si>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</si>
  <si>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</si>
  <si>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</si>
  <si>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</si>
  <si>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</si>
  <si>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</si>
  <si>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</si>
  <si>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</si>
  <si>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</si>
  <si>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</si>
  <si>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</si>
  <si>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</si>
  <si>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</si>
  <si>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</si>
  <si>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</si>
  <si>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</si>
  <si>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</si>
  <si>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</si>
  <si>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</si>
  <si>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</si>
  <si>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</si>
  <si>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</si>
  <si>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</si>
  <si>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</si>
  <si>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</si>
  <si>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</si>
  <si>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</si>
  <si>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</si>
  <si>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</si>
  <si>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</si>
  <si>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</si>
  <si>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</si>
  <si>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</si>
  <si>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</si>
  <si>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</si>
  <si>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</si>
  <si>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</si>
  <si>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</si>
  <si>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</si>
  <si>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</si>
  <si>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</si>
  <si>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</si>
  <si>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</si>
  <si>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</si>
  <si>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</si>
  <si>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</si>
  <si>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</si>
  <si>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</si>
  <si>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</si>
  <si>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</si>
  <si>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</si>
  <si>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</si>
  <si>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</si>
  <si>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</si>
  <si>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</si>
  <si>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</si>
  <si>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</si>
  <si>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</si>
  <si>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</si>
  <si>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</si>
  <si>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</si>
  <si>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</si>
  <si>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</si>
  <si>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</si>
  <si>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</si>
  <si>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</si>
  <si>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</si>
  <si>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</si>
  <si>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</si>
  <si>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</si>
  <si>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</si>
  <si>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</si>
  <si>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</si>
  <si>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</si>
  <si>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</si>
  <si>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</si>
  <si>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</si>
  <si>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</si>
  <si>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</si>
  <si>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</si>
  <si>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</si>
  <si>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</si>
  <si>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</si>
  <si>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</si>
  <si>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</si>
  <si>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</si>
  <si>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</si>
  <si>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</si>
  <si>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</si>
  <si>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</si>
  <si>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</si>
  <si>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</si>
  <si>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</si>
  <si>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</si>
  <si>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</si>
  <si>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</si>
  <si>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</si>
  <si>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</si>
  <si>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</si>
  <si>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</si>
  <si>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</si>
  <si>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</si>
  <si>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</si>
  <si>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</si>
  <si>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</si>
  <si>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</si>
  <si>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</si>
  <si>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</si>
  <si>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</si>
  <si>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</si>
  <si>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</si>
  <si>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</si>
  <si>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</si>
  <si>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</si>
  <si>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</si>
  <si>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</si>
  <si>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</si>
  <si>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</si>
  <si>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</si>
  <si>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</si>
  <si>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</si>
  <si>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</si>
  <si>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</si>
  <si>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</si>
  <si>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</si>
  <si>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</si>
  <si>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</si>
  <si>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</si>
  <si>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</si>
  <si>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</si>
  <si>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</si>
  <si>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</si>
  <si>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</si>
  <si>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</si>
  <si>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</si>
  <si>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</si>
  <si>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</si>
  <si>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</si>
  <si>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</si>
  <si>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</si>
  <si>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</si>
  <si>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</si>
  <si>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</si>
  <si>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</si>
  <si>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</si>
  <si>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</si>
  <si>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</si>
  <si>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</si>
  <si>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</si>
  <si>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</si>
  <si>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</si>
  <si>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</si>
  <si>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</si>
  <si>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</si>
  <si>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</si>
  <si>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</si>
  <si>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</si>
  <si>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</si>
  <si>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</si>
  <si>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</si>
  <si>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</si>
  <si>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</si>
  <si>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</si>
  <si>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</si>
  <si>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</si>
  <si>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</si>
  <si>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</si>
  <si>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</si>
  <si>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</si>
  <si>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</si>
  <si>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</si>
  <si>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</si>
  <si>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</si>
  <si>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</si>
  <si>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</si>
  <si>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</si>
  <si>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</si>
  <si>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</si>
  <si>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</si>
  <si>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</si>
  <si>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</si>
  <si>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</si>
  <si>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</si>
  <si>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</si>
  <si>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</si>
  <si>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</si>
  <si>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</si>
  <si>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</si>
  <si>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</si>
  <si>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</si>
  <si>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</si>
  <si>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</si>
  <si>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</si>
  <si>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</si>
  <si>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</si>
  <si>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</si>
  <si>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</si>
  <si>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</si>
  <si>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</si>
  <si>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</si>
  <si>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</si>
  <si>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</si>
  <si>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</si>
  <si>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</si>
  <si>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</si>
  <si>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</si>
  <si>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</si>
  <si>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</si>
  <si>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</si>
  <si>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</si>
  <si>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</si>
  <si>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</si>
  <si>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</si>
  <si>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</si>
  <si>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</si>
  <si>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</si>
  <si>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</si>
  <si>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</si>
  <si>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</si>
  <si>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</si>
  <si>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</si>
  <si>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</si>
  <si>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</si>
  <si>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</si>
  <si>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</si>
  <si>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</si>
  <si>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</si>
  <si>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</si>
  <si>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</si>
  <si>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</si>
  <si>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</si>
  <si>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</si>
  <si>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</si>
  <si>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</si>
  <si>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</si>
  <si>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</si>
  <si>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</si>
  <si>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</si>
  <si>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</si>
  <si>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</si>
  <si>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</si>
  <si>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</si>
  <si>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</si>
  <si>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</si>
  <si>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</si>
  <si>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</si>
  <si>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</si>
  <si>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</si>
  <si>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</si>
  <si>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</si>
  <si>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</si>
  <si>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</si>
  <si>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</si>
  <si>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</si>
  <si>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</si>
  <si>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</si>
  <si>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</si>
  <si>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</si>
  <si>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</si>
  <si>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</si>
  <si>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</si>
  <si>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</si>
  <si>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</si>
  <si>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</si>
  <si>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</si>
  <si>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</si>
  <si>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</si>
  <si>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</si>
  <si>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</si>
  <si>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</si>
  <si>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</si>
  <si>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</si>
  <si>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</si>
  <si>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</si>
  <si>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</si>
  <si>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</si>
  <si>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</si>
  <si>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</si>
  <si>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</si>
  <si>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</si>
  <si>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</si>
  <si>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</si>
  <si>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</si>
  <si>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</si>
  <si>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</si>
  <si>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</si>
  <si>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</si>
  <si>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</si>
  <si>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</si>
  <si>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</si>
  <si>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</si>
  <si>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</si>
  <si>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</si>
  <si>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</si>
  <si>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</si>
  <si>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</si>
  <si>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</si>
  <si>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</si>
  <si>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</si>
  <si>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</si>
  <si>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</si>
  <si>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</si>
  <si>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</si>
  <si>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</si>
  <si>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</si>
  <si>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</si>
  <si>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</si>
  <si>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</si>
  <si>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</si>
  <si>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</si>
  <si>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</si>
  <si>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</si>
  <si>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</si>
  <si>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</si>
  <si>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</si>
  <si>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</si>
  <si>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</si>
  <si>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</si>
  <si>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</si>
  <si>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</si>
  <si>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</si>
  <si>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</si>
  <si>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</si>
  <si>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</si>
  <si>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</si>
  <si>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</si>
  <si>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</si>
  <si>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</si>
  <si>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</si>
  <si>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</si>
  <si>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</si>
  <si>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</si>
  <si>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</si>
  <si>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</si>
  <si>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</si>
  <si>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</si>
  <si>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</si>
  <si>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</si>
  <si>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</si>
  <si>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</si>
  <si>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</si>
  <si>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</si>
  <si>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</si>
  <si>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</si>
  <si>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</si>
  <si>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</si>
  <si>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</si>
  <si>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</si>
  <si>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</si>
  <si>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</si>
  <si>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</si>
  <si>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</si>
  <si>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</si>
  <si>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</si>
  <si>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</si>
  <si>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</si>
  <si>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</si>
  <si>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</si>
  <si>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</si>
  <si>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</si>
  <si>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</si>
  <si>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</si>
  <si>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</si>
  <si>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</si>
  <si>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</si>
  <si>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</si>
  <si>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</si>
  <si>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</si>
  <si>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</si>
  <si>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</si>
  <si>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</si>
  <si>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</si>
  <si>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</si>
  <si>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</si>
  <si>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</si>
  <si>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</si>
  <si>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</si>
  <si>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</si>
  <si>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</si>
  <si>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</si>
  <si>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</si>
  <si>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</si>
  <si>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</si>
  <si>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</si>
  <si>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</si>
  <si>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</si>
  <si>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</si>
  <si>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</si>
  <si>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</si>
  <si>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</si>
  <si>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</si>
  <si>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</si>
  <si>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</si>
  <si>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</si>
  <si>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</si>
  <si>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</si>
  <si>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</si>
  <si>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</si>
  <si>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</si>
  <si>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</si>
  <si>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</si>
  <si>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</si>
  <si>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</si>
  <si>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</si>
  <si>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</si>
  <si>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</si>
  <si>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</si>
  <si>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</si>
  <si>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</si>
  <si>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</si>
  <si>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</si>
  <si>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</si>
  <si>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</si>
  <si>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</si>
  <si>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</si>
  <si>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</si>
  <si>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</si>
  <si>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</si>
  <si>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</si>
  <si>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</si>
  <si>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</si>
  <si>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</si>
  <si>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</si>
  <si>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</si>
  <si>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</si>
  <si>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</si>
  <si>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</si>
  <si>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</si>
  <si>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</si>
  <si>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</si>
  <si>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</si>
  <si>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</si>
  <si>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</si>
  <si>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</si>
  <si>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</si>
  <si>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</si>
  <si>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</si>
  <si>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</si>
  <si>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</si>
  <si>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</si>
  <si>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</si>
  <si>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</si>
  <si>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</si>
  <si>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</si>
  <si>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</si>
  <si>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</si>
  <si>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</si>
  <si>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</si>
  <si>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</si>
  <si>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</si>
  <si>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</si>
  <si>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</si>
  <si>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</si>
  <si>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</si>
  <si>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</si>
  <si>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</si>
  <si>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</si>
  <si>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</si>
  <si>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</si>
  <si>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</si>
  <si>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</si>
  <si>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</si>
  <si>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</si>
  <si>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</si>
  <si>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</si>
  <si>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</si>
  <si>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</si>
  <si>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</si>
  <si>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</si>
  <si>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</si>
  <si>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</si>
  <si>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</si>
  <si>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</si>
  <si>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</si>
  <si>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</si>
  <si>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</si>
  <si>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</si>
  <si>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</si>
  <si>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</si>
  <si>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</si>
  <si>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</si>
  <si>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</si>
  <si>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</si>
  <si>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</si>
  <si>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</si>
  <si>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</si>
  <si>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</si>
  <si>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</si>
  <si>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</si>
  <si>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</si>
  <si>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</si>
  <si>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</si>
  <si>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</si>
  <si>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</si>
  <si>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</si>
  <si>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</si>
  <si>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</si>
  <si>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</si>
  <si>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</si>
  <si>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</si>
  <si>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</si>
  <si>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</si>
  <si>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</si>
  <si>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</si>
  <si>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</si>
  <si>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</si>
  <si>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</si>
  <si>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</si>
  <si>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</si>
  <si>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</si>
  <si>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</si>
  <si>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</si>
  <si>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</si>
  <si>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</si>
  <si>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</si>
  <si>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</si>
  <si>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</si>
  <si>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</si>
  <si>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</si>
  <si>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</si>
  <si>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</si>
  <si>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</si>
  <si>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</si>
  <si>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</si>
  <si>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</si>
  <si>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</si>
  <si>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</si>
  <si>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</si>
  <si>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</si>
  <si>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</si>
  <si>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</si>
  <si>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</si>
  <si>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</si>
  <si>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</si>
  <si>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</si>
  <si>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</si>
  <si>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</si>
  <si>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</si>
  <si>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</si>
  <si>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</si>
  <si>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</si>
  <si>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</si>
  <si>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</si>
  <si>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</si>
  <si>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</si>
  <si>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</si>
  <si>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</si>
  <si>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</si>
  <si>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</si>
  <si>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</si>
  <si>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</si>
  <si>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</si>
  <si>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</si>
  <si>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</si>
  <si>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</si>
  <si>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</si>
  <si>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</si>
  <si>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</si>
  <si>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</si>
  <si>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</si>
  <si>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</si>
  <si>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</si>
  <si>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</si>
  <si>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</si>
  <si>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</si>
  <si>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</si>
  <si>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</si>
  <si>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</si>
  <si>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</si>
  <si>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</si>
  <si>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</si>
  <si>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</si>
  <si>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</si>
  <si>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</si>
  <si>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</si>
  <si>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</si>
  <si>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</si>
  <si>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</si>
  <si>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</si>
  <si>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</si>
  <si>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</si>
  <si>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</si>
  <si>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</si>
  <si>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</si>
  <si>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</si>
  <si>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</si>
  <si>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</si>
  <si>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</si>
  <si>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</si>
  <si>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</si>
  <si>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</si>
  <si>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</si>
  <si>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</si>
  <si>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</si>
  <si>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</si>
  <si>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</si>
  <si>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</si>
  <si>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</si>
  <si>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</si>
  <si>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</si>
  <si>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</si>
  <si>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</si>
  <si>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</si>
  <si>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</si>
  <si>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</si>
  <si>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</si>
  <si>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</si>
  <si>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</si>
  <si>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</si>
  <si>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</si>
  <si>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</si>
  <si>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</si>
  <si>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</si>
  <si>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</si>
  <si>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</si>
  <si>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</si>
  <si>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</si>
  <si>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</si>
  <si>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</si>
  <si>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</si>
  <si>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</si>
  <si>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</si>
  <si>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</si>
  <si>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</si>
  <si>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</si>
  <si>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</si>
  <si>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</si>
  <si>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</si>
  <si>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</si>
  <si>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</si>
  <si>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</si>
  <si>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</si>
  <si>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</si>
  <si>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</si>
  <si>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</si>
  <si>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</si>
  <si>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</si>
  <si>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</si>
  <si>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</si>
  <si>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</si>
  <si>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</si>
  <si>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</si>
  <si>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</si>
  <si>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</si>
  <si>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</si>
  <si>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</si>
  <si>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</si>
  <si>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</si>
  <si>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</si>
  <si>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</si>
  <si>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</si>
  <si>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</si>
  <si>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</si>
  <si>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</si>
  <si>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</si>
  <si>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</si>
  <si>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</si>
  <si>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</si>
  <si>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</si>
  <si>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</si>
  <si>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</si>
  <si>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</si>
  <si>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</si>
  <si>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</si>
  <si>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</si>
  <si>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</si>
  <si>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</si>
  <si>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</si>
  <si>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</si>
  <si>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</si>
  <si>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</si>
  <si>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</si>
  <si>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</si>
  <si>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</si>
  <si>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</si>
  <si>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</si>
  <si>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</si>
  <si>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</si>
  <si>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</si>
  <si>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</si>
  <si>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</si>
  <si>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</si>
  <si>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</si>
  <si>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</si>
  <si>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</si>
  <si>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</si>
  <si>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</si>
  <si>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</si>
  <si>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</si>
  <si>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</si>
  <si>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</si>
  <si>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</si>
  <si>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</si>
  <si>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</si>
  <si>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</si>
  <si>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</si>
  <si>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</si>
  <si>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</si>
  <si>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</si>
  <si>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</si>
  <si>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</si>
  <si>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</si>
  <si>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</si>
  <si>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</si>
  <si>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</si>
  <si>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</si>
  <si>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</si>
  <si>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</si>
  <si>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</si>
  <si>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</si>
  <si>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</si>
  <si>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</si>
  <si>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</si>
  <si>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</si>
  <si>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</si>
  <si>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</si>
  <si>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</si>
  <si>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</si>
  <si>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</si>
  <si>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</si>
  <si>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</si>
  <si>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</si>
  <si>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</si>
  <si>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</si>
  <si>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</si>
  <si>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</si>
  <si>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</si>
  <si>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</si>
  <si>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</si>
  <si>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</si>
  <si>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</si>
  <si>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</si>
  <si>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</si>
  <si>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</si>
  <si>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</si>
  <si>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</si>
  <si>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</si>
  <si>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</si>
  <si>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</si>
  <si>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</si>
  <si>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</si>
  <si>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</si>
  <si>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</si>
  <si>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</si>
  <si>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</si>
  <si>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</si>
  <si>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</si>
  <si>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</si>
  <si>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</si>
  <si>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</si>
  <si>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</si>
  <si>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</si>
  <si>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</si>
  <si>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</si>
  <si>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</si>
  <si>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</si>
  <si>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</si>
  <si>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</si>
  <si>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</si>
  <si>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</si>
  <si>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</si>
  <si>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</si>
  <si>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</si>
  <si>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</si>
  <si>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</si>
  <si>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</si>
  <si>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</si>
  <si>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</si>
  <si>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</si>
  <si>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</si>
  <si>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</si>
  <si>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</si>
  <si>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</si>
  <si>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</si>
  <si>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</si>
  <si>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</si>
  <si>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</si>
  <si>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</si>
  <si>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</si>
  <si>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</si>
  <si>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</si>
  <si>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</si>
  <si>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</si>
  <si>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</si>
  <si>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</si>
  <si>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</si>
  <si>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</si>
  <si>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</si>
  <si>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</si>
  <si>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</si>
  <si>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</si>
  <si>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</si>
  <si>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</si>
  <si>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</si>
  <si>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</si>
  <si>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</si>
  <si>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</si>
  <si>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</si>
  <si>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</si>
  <si>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</si>
  <si>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</si>
  <si>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</si>
  <si>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</si>
  <si>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</si>
  <si>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</si>
  <si>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</si>
  <si>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</si>
  <si>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</si>
  <si>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</si>
  <si>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</si>
  <si>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</si>
  <si>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</si>
  <si>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</si>
  <si>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</si>
  <si>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</si>
  <si>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</si>
  <si>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</si>
  <si>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</si>
  <si>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</si>
  <si>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</si>
  <si>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</si>
  <si>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</si>
  <si>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</si>
  <si>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</si>
  <si>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</si>
  <si>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</si>
  <si>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</si>
  <si>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</si>
  <si>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</si>
  <si>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</si>
  <si>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</si>
  <si>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</si>
  <si>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</si>
  <si>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</si>
  <si>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</si>
  <si>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</si>
  <si>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</si>
  <si>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</si>
  <si>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</si>
  <si>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</si>
  <si>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</si>
  <si>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</si>
  <si>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</si>
  <si>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</si>
  <si>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</si>
  <si>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</si>
  <si>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</si>
  <si>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</si>
  <si>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</si>
  <si>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</si>
  <si>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</si>
  <si>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</si>
  <si>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</si>
  <si>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</si>
  <si>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</si>
  <si>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</si>
  <si>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</si>
  <si>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</si>
  <si>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</si>
  <si>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</si>
  <si>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</si>
  <si>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</si>
  <si>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</si>
  <si>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</si>
  <si>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</si>
  <si>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</si>
  <si>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</si>
  <si>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</si>
  <si>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</si>
  <si>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</si>
  <si>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</si>
  <si>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</si>
  <si>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</si>
  <si>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</si>
  <si>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</si>
  <si>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</si>
  <si>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</si>
  <si>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</si>
  <si>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</si>
  <si>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</si>
  <si>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</si>
  <si>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</si>
  <si>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</si>
  <si>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</si>
  <si>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</si>
  <si>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</si>
  <si>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</si>
  <si>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</si>
  <si>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</si>
  <si>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</si>
  <si>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</si>
  <si>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</si>
  <si>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</si>
  <si>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</si>
  <si>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</si>
  <si>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</si>
  <si>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</si>
  <si>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</si>
  <si>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</si>
  <si>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</si>
  <si>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</si>
  <si>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</si>
  <si>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</si>
  <si>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</si>
  <si>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</si>
  <si>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</si>
  <si>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</si>
  <si>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</si>
  <si>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</si>
  <si>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</si>
  <si>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</si>
  <si>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</si>
  <si>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</si>
  <si>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</si>
  <si>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</si>
  <si>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</si>
  <si>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</si>
  <si>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</si>
  <si>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</si>
  <si>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</si>
  <si>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</si>
  <si>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</si>
  <si>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</si>
  <si>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</si>
  <si>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</si>
  <si>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</si>
  <si>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</si>
  <si>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</si>
  <si>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</si>
  <si>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</si>
  <si>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</si>
  <si>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</si>
  <si>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</si>
  <si>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</si>
  <si>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</si>
  <si>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</si>
  <si>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</si>
  <si>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</si>
  <si>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</si>
  <si>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</si>
  <si>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</si>
  <si>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</si>
  <si>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</si>
  <si>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</si>
  <si>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</si>
  <si>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</si>
  <si>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</si>
  <si>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</si>
  <si>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</si>
  <si>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</si>
  <si>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</si>
  <si>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</si>
  <si>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</si>
  <si>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</si>
  <si>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</si>
  <si>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</si>
  <si>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</si>
  <si>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</si>
  <si>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</si>
  <si>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</si>
  <si>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</si>
  <si>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</si>
  <si>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</si>
  <si>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</si>
  <si>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</si>
  <si>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</si>
  <si>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</si>
  <si>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</si>
  <si>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</si>
  <si>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</si>
  <si>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</si>
  <si>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</si>
  <si>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</si>
  <si>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</si>
  <si>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</si>
  <si>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</si>
  <si>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</si>
  <si>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</si>
  <si>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</si>
  <si>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</si>
  <si>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</si>
  <si>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</si>
  <si>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</si>
  <si>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</si>
  <si>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</si>
  <si>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</si>
  <si>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</si>
  <si>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</si>
  <si>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</si>
  <si>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</si>
  <si>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</si>
  <si>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</si>
  <si>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</si>
  <si>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</si>
  <si>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</si>
  <si>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</si>
  <si>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</si>
  <si>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</si>
  <si>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</si>
  <si>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</si>
  <si>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</si>
  <si>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</si>
  <si>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</si>
  <si>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</si>
  <si>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</si>
  <si>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</si>
  <si>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</si>
  <si>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</si>
  <si>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</si>
  <si>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</si>
  <si>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</si>
  <si>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</si>
  <si>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</si>
  <si>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</si>
  <si>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</si>
  <si>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</si>
  <si>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</si>
  <si>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</si>
  <si>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</si>
  <si>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</si>
  <si>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</si>
  <si>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</si>
  <si>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</si>
  <si>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</si>
  <si>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</si>
  <si>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</si>
  <si>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</si>
  <si>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</si>
  <si>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</si>
  <si>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</si>
  <si>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</si>
  <si>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</si>
  <si>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</si>
  <si>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</si>
  <si>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</si>
  <si>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</si>
  <si>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</si>
  <si>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</si>
  <si>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</si>
  <si>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</si>
  <si>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</si>
  <si>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</si>
  <si>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</si>
  <si>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</si>
  <si>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</si>
  <si>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</si>
  <si>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</si>
  <si>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</si>
  <si>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</si>
  <si>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</si>
  <si>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</si>
  <si>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</si>
  <si>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</si>
  <si>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</si>
  <si>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</si>
  <si>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</si>
  <si>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</si>
  <si>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</si>
  <si>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</si>
  <si>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</si>
  <si>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</si>
  <si>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</si>
  <si>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</si>
  <si>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</si>
  <si>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</si>
  <si>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</si>
  <si>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</si>
  <si>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</si>
  <si>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</si>
  <si>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</si>
  <si>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</si>
  <si>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</si>
  <si>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</si>
  <si>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</si>
  <si>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</si>
  <si>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</si>
  <si>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</si>
  <si>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</si>
  <si>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</si>
  <si>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</si>
  <si>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</si>
  <si>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</si>
  <si>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</si>
  <si>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</si>
  <si>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</si>
  <si>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</si>
  <si>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</si>
  <si>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</si>
  <si>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</si>
  <si>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</si>
  <si>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</si>
  <si>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</si>
  <si>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</si>
  <si>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</si>
  <si>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</si>
  <si>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</si>
  <si>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</si>
  <si>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</si>
  <si>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</si>
  <si>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</si>
  <si>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</si>
  <si>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</si>
  <si>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</si>
  <si>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</si>
  <si>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</si>
  <si>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</si>
  <si>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</si>
  <si>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</si>
  <si>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</si>
  <si>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</si>
  <si>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</si>
  <si>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</si>
  <si>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</si>
  <si>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</si>
  <si>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</si>
  <si>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</si>
  <si>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</si>
  <si>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</si>
  <si>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</si>
  <si>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</si>
  <si>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</si>
  <si>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</si>
  <si>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</si>
  <si>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</si>
  <si>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</si>
  <si>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</si>
  <si>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</si>
  <si>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</si>
  <si>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</si>
  <si>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</si>
  <si>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</si>
  <si>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</si>
  <si>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</si>
  <si>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</si>
  <si>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</si>
  <si>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</si>
  <si>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</si>
  <si>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</si>
  <si>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</si>
  <si>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</si>
  <si>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</si>
  <si>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</si>
  <si>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</si>
  <si>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</si>
  <si>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</si>
  <si>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</si>
  <si>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</si>
  <si>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</si>
  <si>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</si>
  <si>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</si>
  <si>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</si>
  <si>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</si>
  <si>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</si>
  <si>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</si>
  <si>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</si>
  <si>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</si>
  <si>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</si>
  <si>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</si>
  <si>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</si>
  <si>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</si>
  <si>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</si>
  <si>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</si>
  <si>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</si>
  <si>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</si>
  <si>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</si>
  <si>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</si>
  <si>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</si>
  <si>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</si>
  <si>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</si>
  <si>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</si>
  <si>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</si>
  <si>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</si>
  <si>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</si>
  <si>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</si>
  <si>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</si>
  <si>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</si>
  <si>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</si>
  <si>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</si>
  <si>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</si>
  <si>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</si>
  <si>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</si>
  <si>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</si>
  <si>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</si>
  <si>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</si>
  <si>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</si>
  <si>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</si>
  <si>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</si>
  <si>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</si>
  <si>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</si>
  <si>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</si>
  <si>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</si>
  <si>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</si>
  <si>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</si>
  <si>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</si>
  <si>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</si>
  <si>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</si>
  <si>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</si>
  <si>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</si>
  <si>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</si>
  <si>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</si>
  <si>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</si>
  <si>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</si>
  <si>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</si>
  <si>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</si>
  <si>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</si>
  <si>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</si>
  <si>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</si>
  <si>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</si>
  <si>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</si>
  <si>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</si>
  <si>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</si>
  <si>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</si>
  <si>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</si>
  <si>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</si>
  <si>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</si>
  <si>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</si>
  <si>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</si>
  <si>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</si>
  <si>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</si>
  <si>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</si>
  <si>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</si>
  <si>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</si>
  <si>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</si>
  <si>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</si>
  <si>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</si>
  <si>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</si>
  <si>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</si>
  <si>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</si>
  <si>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</si>
  <si>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</si>
  <si>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</si>
  <si>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</si>
  <si>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</si>
  <si>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</si>
  <si>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</si>
  <si>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</si>
  <si>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</si>
  <si>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</si>
  <si>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</si>
  <si>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</si>
  <si>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</si>
  <si>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</si>
  <si>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</si>
  <si>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</si>
  <si>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</si>
  <si>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</si>
  <si>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</si>
  <si>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</si>
  <si>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</si>
  <si>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</si>
  <si>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</si>
  <si>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</si>
  <si>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</si>
  <si>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</si>
  <si>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</si>
  <si>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</si>
  <si>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</si>
  <si>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</si>
  <si>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</si>
  <si>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</si>
  <si>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</si>
  <si>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</si>
  <si>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</si>
  <si>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</si>
  <si>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</si>
  <si>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</si>
  <si>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</si>
  <si>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</si>
  <si>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</si>
  <si>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</si>
  <si>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</si>
  <si>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</si>
  <si>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</si>
  <si>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</si>
  <si>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</si>
  <si>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</si>
  <si>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</si>
  <si>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</si>
  <si>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</si>
  <si>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</si>
  <si>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</si>
  <si>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</si>
  <si>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</si>
  <si>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</si>
  <si>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</si>
  <si>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</si>
  <si>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</si>
  <si>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</si>
  <si>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</si>
  <si>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</si>
  <si>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</si>
  <si>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</si>
  <si>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</si>
  <si>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</si>
  <si>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</si>
  <si>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</si>
  <si>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</si>
  <si>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</si>
  <si>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</si>
  <si>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</si>
  <si>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</si>
  <si>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</si>
  <si>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</si>
  <si>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</si>
  <si>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</si>
  <si>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</si>
  <si>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</si>
  <si>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</si>
  <si>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</si>
  <si>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</si>
  <si>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</si>
  <si>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</si>
  <si>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</si>
  <si>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</si>
  <si>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</si>
  <si>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</si>
  <si>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</si>
  <si>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</si>
  <si>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</si>
  <si>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</si>
  <si>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</si>
  <si>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</si>
  <si>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</si>
  <si>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</si>
  <si>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</si>
  <si>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</si>
  <si>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</si>
  <si>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</si>
  <si>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</si>
  <si>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</si>
  <si>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</si>
  <si>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</si>
  <si>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</si>
  <si>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</si>
  <si>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</si>
  <si>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</si>
  <si>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</si>
  <si>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</si>
  <si>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</si>
  <si>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</si>
  <si>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</si>
  <si>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</si>
  <si>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</si>
  <si>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</si>
  <si>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</si>
  <si>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</si>
  <si>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</si>
  <si>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</si>
  <si>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</si>
  <si>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</si>
  <si>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</si>
  <si>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</si>
  <si>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</si>
  <si>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</si>
  <si>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</si>
  <si>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</si>
  <si>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</si>
  <si>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</si>
  <si>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</si>
  <si>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</si>
  <si>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</si>
  <si>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</si>
  <si>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</si>
  <si>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</si>
  <si>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</si>
  <si>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</si>
  <si>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</si>
  <si>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</si>
  <si>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</si>
  <si>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</si>
  <si>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</si>
  <si>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</si>
  <si>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</si>
  <si>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</si>
  <si>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</si>
  <si>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</si>
  <si>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</si>
  <si>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</si>
  <si>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</si>
  <si>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</si>
  <si>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</si>
  <si>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</si>
  <si>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</si>
  <si>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</si>
  <si>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</si>
  <si>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</si>
  <si>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</si>
  <si>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</si>
  <si>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</si>
  <si>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</si>
  <si>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</si>
  <si>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</si>
  <si>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</si>
  <si>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</si>
  <si>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</si>
  <si>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</si>
  <si>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</si>
  <si>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</si>
  <si>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</si>
  <si>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</si>
  <si>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</si>
  <si>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</si>
  <si>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</si>
  <si>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</si>
  <si>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</si>
  <si>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</si>
  <si>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</si>
  <si>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</si>
  <si>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</si>
  <si>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</si>
  <si>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</si>
  <si>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</si>
  <si>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</si>
  <si>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</si>
  <si>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</si>
  <si>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</si>
  <si>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</si>
  <si>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</si>
  <si>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</si>
  <si>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</si>
  <si>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</si>
  <si>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</si>
  <si>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</si>
  <si>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</si>
  <si>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</si>
  <si>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</si>
  <si>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</si>
  <si>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</si>
  <si>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</si>
  <si>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</si>
  <si>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</si>
  <si>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</si>
  <si>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</si>
  <si>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</si>
  <si>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</si>
  <si>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</si>
  <si>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</si>
  <si>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</si>
  <si>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</si>
  <si>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</si>
  <si>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</si>
  <si>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</si>
  <si>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</si>
  <si>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</si>
  <si>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</si>
  <si>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</si>
  <si>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</si>
  <si>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</si>
  <si>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</si>
  <si>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</si>
  <si>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</si>
  <si>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</si>
  <si>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</si>
  <si>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</si>
  <si>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</si>
  <si>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</si>
  <si>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</si>
  <si>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</si>
  <si>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</si>
  <si>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</si>
  <si>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</si>
  <si>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</si>
  <si>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</si>
  <si>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</si>
  <si>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</si>
  <si>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</si>
  <si>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</si>
  <si>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</si>
  <si>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</si>
  <si>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</si>
  <si>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</si>
  <si>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</si>
  <si>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</si>
  <si>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</si>
  <si>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</si>
  <si>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</si>
  <si>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</si>
  <si>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</si>
  <si>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</si>
  <si>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</si>
  <si>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</si>
  <si>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</si>
  <si>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</si>
  <si>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</si>
  <si>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</si>
  <si>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</si>
  <si>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</si>
  <si>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</si>
  <si>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</si>
  <si>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</si>
  <si>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</si>
  <si>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</si>
  <si>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</si>
  <si>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</si>
  <si>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</si>
  <si>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</si>
  <si>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</si>
  <si>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</si>
  <si>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</si>
  <si>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</si>
  <si>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</si>
  <si>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</si>
  <si>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</si>
  <si>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</si>
  <si>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</si>
  <si>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</si>
  <si>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</si>
  <si>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</si>
  <si>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</si>
  <si>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</si>
  <si>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</si>
  <si>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</si>
  <si>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</si>
  <si>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</si>
  <si>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</si>
  <si>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</si>
  <si>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</si>
  <si>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</si>
  <si>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</si>
  <si>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</si>
  <si>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</si>
  <si>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</si>
  <si>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</si>
  <si>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</si>
  <si>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</si>
  <si>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</si>
  <si>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</si>
  <si>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</si>
  <si>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</si>
  <si>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</si>
  <si>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</si>
  <si>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</si>
  <si>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</si>
  <si>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</si>
  <si>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</si>
  <si>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</si>
  <si>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</si>
  <si>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</si>
  <si>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</si>
  <si>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</si>
  <si>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</si>
  <si>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</si>
  <si>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</si>
  <si>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</si>
  <si>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</si>
  <si>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</si>
  <si>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</si>
  <si>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</si>
  <si>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</si>
  <si>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</si>
  <si>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</si>
  <si>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</si>
  <si>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</si>
  <si>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</si>
  <si>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</si>
  <si>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</si>
  <si>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</si>
  <si>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</si>
  <si>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</si>
  <si>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</si>
  <si>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</si>
  <si>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</si>
  <si>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</si>
  <si>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</si>
  <si>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</si>
  <si>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</si>
  <si>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</si>
  <si>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</si>
  <si>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</si>
  <si>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</si>
  <si>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</si>
  <si>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</si>
  <si>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</si>
  <si>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</si>
  <si>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</si>
  <si>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</si>
  <si>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</si>
  <si>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</si>
  <si>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</si>
  <si>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</si>
  <si>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</si>
  <si>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</si>
  <si>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</si>
  <si>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</si>
  <si>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</si>
  <si>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</si>
  <si>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</si>
  <si>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</si>
  <si>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</si>
  <si>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</si>
  <si>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</si>
  <si>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</si>
  <si>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</si>
  <si>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</si>
  <si>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</si>
  <si>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</si>
  <si>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</si>
  <si>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</si>
  <si>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</si>
  <si>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</si>
  <si>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</si>
  <si>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</si>
  <si>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</si>
  <si>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</si>
  <si>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</si>
  <si>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</si>
  <si>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</si>
  <si>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</si>
  <si>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</si>
  <si>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</si>
  <si>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</si>
  <si>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</si>
  <si>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</si>
  <si>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</si>
  <si>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</si>
  <si>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</si>
  <si>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</si>
  <si>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</si>
  <si>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</si>
  <si>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</si>
  <si>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</si>
  <si>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</si>
  <si>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</si>
  <si>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</si>
  <si>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</si>
  <si>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</si>
  <si>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</si>
  <si>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</si>
  <si>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</si>
  <si>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</si>
  <si>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</si>
  <si>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</si>
  <si>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</si>
  <si>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</si>
  <si>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</si>
  <si>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</si>
  <si>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</si>
  <si>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</si>
  <si>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</si>
  <si>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</si>
  <si>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</si>
  <si>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</si>
  <si>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</si>
  <si>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</si>
  <si>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</si>
  <si>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</si>
  <si>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</si>
  <si>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</si>
  <si>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</si>
  <si>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</si>
  <si>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</si>
  <si>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</si>
  <si>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</si>
  <si>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</si>
  <si>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</si>
  <si>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</si>
  <si>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</si>
  <si>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</si>
  <si>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</si>
  <si>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</si>
  <si>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</si>
  <si>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</si>
  <si>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</si>
  <si>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</si>
  <si>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</si>
  <si>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</si>
  <si>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</si>
  <si>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</si>
  <si>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</si>
  <si>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</si>
  <si>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</si>
  <si>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</si>
  <si>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</si>
  <si>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</si>
  <si>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</si>
  <si>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</si>
  <si>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</si>
  <si>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</si>
  <si>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</si>
  <si>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</si>
  <si>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</si>
  <si>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</si>
  <si>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</si>
  <si>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</si>
  <si>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</si>
  <si>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</si>
  <si>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</si>
  <si>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</si>
  <si>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</si>
  <si>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</si>
  <si>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</si>
  <si>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</si>
  <si>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</si>
  <si>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</si>
  <si>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</si>
  <si>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</si>
  <si>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</si>
  <si>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</si>
  <si>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</si>
  <si>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</si>
  <si>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</si>
  <si>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</si>
  <si>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</si>
  <si>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</si>
  <si>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</si>
  <si>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</si>
  <si>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</si>
  <si>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</si>
  <si>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</si>
  <si>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</si>
  <si>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</si>
  <si>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</si>
  <si>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</si>
  <si>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</si>
  <si>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</si>
  <si>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</si>
  <si>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</si>
  <si>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</si>
  <si>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</si>
  <si>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</si>
  <si>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</si>
  <si>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</si>
  <si>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</si>
  <si>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</si>
  <si>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</si>
  <si>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</si>
  <si>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</si>
  <si>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</si>
  <si>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</si>
  <si>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</si>
  <si>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</si>
  <si>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</si>
  <si>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</si>
  <si>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</si>
  <si>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</si>
  <si>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</si>
  <si>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</si>
  <si>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</si>
  <si>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</si>
  <si>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</si>
  <si>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</si>
  <si>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</si>
  <si>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</si>
  <si>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</si>
  <si>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</si>
  <si>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</si>
  <si>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</si>
  <si>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</si>
  <si>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</si>
  <si>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</si>
  <si>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</si>
  <si>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</si>
  <si>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</si>
  <si>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</si>
  <si>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</si>
  <si>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</si>
  <si>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</si>
  <si>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</si>
  <si>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</si>
  <si>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</si>
  <si>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</si>
  <si>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</si>
  <si>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</si>
  <si>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</si>
  <si>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</si>
  <si>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</si>
  <si>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</si>
  <si>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</si>
  <si>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</si>
  <si>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</si>
  <si>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</si>
  <si>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</si>
  <si>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</si>
  <si>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</si>
  <si>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</si>
  <si>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</si>
  <si>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</si>
  <si>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</si>
  <si>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</si>
  <si>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</si>
  <si>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</si>
  <si>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</si>
  <si>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</si>
  <si>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</si>
  <si>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</si>
  <si>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</si>
  <si>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</si>
  <si>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</si>
  <si>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</si>
  <si>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</si>
  <si>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</si>
  <si>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</si>
  <si>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</si>
  <si>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</si>
  <si>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</si>
  <si>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</si>
  <si>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</si>
  <si>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</si>
  <si>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</si>
  <si>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</si>
  <si>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</si>
  <si>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</si>
  <si>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</si>
  <si>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</si>
  <si>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</si>
  <si>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</si>
  <si>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</si>
  <si>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</si>
  <si>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</si>
  <si>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</si>
  <si>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</si>
  <si>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</si>
  <si>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</si>
  <si>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</si>
  <si>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</si>
  <si>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</si>
  <si>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</si>
  <si>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</si>
  <si>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</si>
  <si>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</si>
  <si>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</si>
  <si>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</si>
  <si>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</si>
  <si>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</si>
  <si>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</si>
  <si>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</si>
  <si>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</si>
  <si>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</si>
  <si>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</si>
  <si>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</si>
  <si>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</si>
  <si>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</si>
  <si>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</si>
  <si>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</si>
  <si>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</si>
  <si>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</si>
  <si>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</si>
  <si>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</si>
  <si>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</si>
  <si>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</si>
  <si>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</si>
  <si>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</si>
  <si>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</si>
  <si>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</si>
  <si>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</si>
  <si>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</si>
  <si>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</si>
  <si>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</si>
  <si>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</si>
  <si>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</si>
  <si>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</si>
  <si>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</si>
  <si>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</si>
  <si>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</si>
  <si>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</si>
  <si>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</si>
  <si>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</si>
  <si>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</si>
  <si>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</si>
  <si>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</si>
  <si>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</si>
  <si>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</si>
  <si>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</si>
  <si>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</si>
  <si>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</si>
  <si>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</si>
  <si>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</si>
  <si>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</si>
  <si>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</si>
  <si>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</si>
  <si>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</si>
  <si>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</si>
  <si>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</si>
  <si>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</si>
  <si>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</si>
  <si>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</si>
  <si>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</si>
  <si>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</si>
  <si>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</si>
  <si>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</si>
  <si>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</si>
  <si>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</si>
  <si>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</si>
  <si>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</si>
  <si>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</si>
  <si>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</si>
  <si>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</si>
  <si>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</si>
  <si>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</si>
  <si>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</si>
  <si>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</si>
  <si>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</si>
  <si>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</si>
  <si>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</si>
  <si>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</si>
  <si>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</si>
  <si>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</si>
  <si>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</si>
  <si>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</si>
  <si>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</si>
  <si>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</si>
  <si>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</si>
  <si>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</si>
  <si>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</si>
  <si>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</si>
  <si>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</si>
  <si>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</si>
  <si>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</si>
  <si>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</si>
  <si>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</si>
  <si>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</si>
  <si>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</si>
  <si>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</si>
  <si>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</si>
  <si>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</si>
  <si>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</si>
  <si>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</si>
  <si>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</si>
  <si>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</si>
  <si>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</si>
  <si>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</si>
  <si>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</si>
  <si>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</si>
  <si>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</si>
  <si>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</si>
  <si>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</si>
  <si>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</si>
  <si>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</si>
  <si>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</si>
  <si>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</si>
  <si>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</si>
  <si>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</si>
  <si>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</si>
  <si>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</si>
  <si>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</si>
  <si>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</si>
  <si>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</si>
  <si>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</si>
  <si>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</si>
  <si>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</si>
  <si>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</si>
  <si>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</si>
  <si>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</si>
  <si>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</si>
  <si>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</si>
  <si>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</si>
  <si>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</si>
  <si>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</si>
  <si>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</si>
  <si>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</si>
  <si>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</si>
  <si>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</si>
  <si>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</si>
  <si>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</si>
  <si>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</si>
  <si>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</si>
  <si>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</si>
  <si>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</si>
  <si>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</si>
  <si>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</si>
  <si>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</si>
  <si>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</si>
  <si>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</si>
  <si>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</si>
  <si>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</si>
  <si>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</si>
  <si>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</si>
  <si>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</si>
  <si>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</si>
  <si>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</si>
  <si>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</si>
  <si>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</si>
  <si>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</si>
  <si>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</si>
  <si>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</si>
  <si>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</si>
  <si>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</si>
  <si>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</si>
  <si>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</si>
  <si>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</si>
  <si>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</si>
  <si>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</si>
  <si>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</si>
  <si>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</si>
  <si>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</si>
  <si>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</si>
  <si>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</si>
  <si>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</si>
  <si>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</si>
  <si>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</si>
  <si>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</si>
  <si>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</si>
  <si>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</si>
  <si>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</si>
  <si>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</si>
  <si>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</si>
  <si>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</si>
  <si>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</si>
  <si>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</si>
  <si>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</si>
  <si>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</si>
  <si>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</si>
  <si>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</si>
  <si>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</si>
  <si>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</si>
  <si>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</si>
  <si>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</si>
  <si>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</si>
  <si>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</si>
  <si>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</si>
  <si>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</si>
  <si>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</si>
  <si>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</si>
  <si>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</si>
  <si>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</si>
  <si>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</si>
  <si>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</si>
  <si>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</si>
  <si>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</si>
  <si>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</si>
  <si>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</si>
  <si>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</si>
  <si>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</si>
  <si>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</si>
  <si>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</si>
  <si>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</si>
  <si>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</si>
  <si>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</si>
  <si>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</si>
  <si>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</si>
  <si>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</si>
  <si>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</si>
  <si>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</si>
  <si>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</si>
  <si>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</si>
  <si>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</si>
  <si>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</si>
  <si>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</si>
  <si>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</si>
  <si>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</si>
  <si>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</si>
  <si>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</si>
  <si>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</si>
  <si>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</si>
  <si>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</si>
  <si>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</si>
  <si>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</si>
  <si>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</si>
  <si>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</si>
  <si>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</si>
  <si>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</si>
  <si>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</si>
  <si>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</si>
  <si>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</si>
  <si>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</si>
  <si>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</si>
  <si>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</si>
  <si>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</si>
  <si>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</si>
  <si>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</si>
  <si>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</si>
  <si>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</si>
  <si>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</si>
  <si>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</si>
  <si>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</si>
  <si>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</si>
  <si>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</si>
  <si>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</si>
  <si>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</si>
  <si>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</si>
  <si>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</si>
  <si>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</si>
  <si>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</si>
  <si>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</si>
  <si>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</si>
  <si>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</si>
  <si>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</si>
  <si>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</si>
  <si>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</si>
  <si>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</si>
  <si>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</si>
  <si>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</si>
  <si>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</si>
  <si>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</si>
  <si>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</si>
  <si>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</si>
  <si>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</si>
  <si>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</si>
  <si>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</si>
  <si>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</si>
  <si>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</si>
  <si>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</si>
  <si>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</si>
  <si>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</si>
  <si>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</si>
  <si>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</si>
  <si>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</si>
  <si>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</si>
  <si>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</si>
  <si>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</si>
  <si>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</si>
  <si>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</si>
  <si>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</si>
  <si>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</si>
  <si>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</si>
  <si>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</si>
  <si>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</si>
  <si>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</si>
  <si>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</si>
  <si>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</si>
  <si>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</si>
  <si>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</si>
  <si>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</si>
  <si>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</si>
  <si>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</si>
  <si>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</si>
  <si>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</si>
  <si>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</si>
  <si>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</si>
  <si>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</si>
  <si>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</si>
  <si>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</si>
  <si>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</si>
  <si>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</si>
  <si>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</si>
  <si>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</si>
  <si>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</si>
  <si>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</si>
  <si>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</si>
  <si>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</si>
  <si>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</si>
  <si>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</si>
  <si>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</si>
  <si>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</si>
  <si>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</si>
  <si>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</si>
  <si>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</si>
  <si>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</si>
  <si>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</si>
  <si>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</si>
  <si>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</si>
  <si>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</si>
  <si>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</si>
  <si>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</si>
  <si>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</si>
  <si>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</si>
  <si>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</si>
  <si>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</si>
  <si>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</si>
  <si>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</si>
  <si>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</si>
  <si>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</si>
  <si>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</si>
  <si>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</si>
  <si>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</si>
  <si>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</si>
  <si>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</si>
  <si>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</si>
  <si>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</si>
  <si>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</si>
  <si>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</si>
  <si>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</si>
  <si>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</si>
  <si>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</si>
  <si>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</si>
  <si>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</si>
  <si>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</si>
  <si>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</si>
  <si>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</si>
  <si>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</si>
  <si>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</si>
  <si>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</si>
  <si>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</si>
  <si>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</si>
  <si>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</si>
  <si>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</si>
  <si>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</si>
  <si>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</si>
  <si>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</si>
  <si>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</si>
  <si>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</si>
  <si>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</si>
  <si>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</si>
  <si>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</si>
  <si>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</si>
  <si>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</si>
  <si>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</si>
  <si>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</si>
  <si>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</si>
  <si>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</si>
  <si>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</si>
  <si>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</si>
  <si>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</si>
  <si>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</si>
  <si>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</si>
  <si>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</si>
  <si>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</si>
  <si>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</si>
  <si>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</si>
  <si>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</si>
  <si>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</si>
  <si>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</si>
  <si>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</si>
  <si>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</si>
  <si>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</si>
  <si>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</si>
  <si>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</si>
  <si>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</si>
  <si>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</si>
  <si>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</si>
  <si>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</si>
  <si>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</si>
  <si>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</si>
  <si>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</si>
  <si>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</si>
  <si>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</si>
  <si>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</si>
  <si>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</si>
  <si>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</si>
  <si>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</si>
  <si>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</si>
  <si>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</si>
  <si>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</si>
  <si>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</si>
  <si>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</si>
  <si>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</si>
  <si>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</si>
  <si>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</si>
  <si>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</si>
  <si>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</si>
  <si>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</si>
  <si>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</si>
  <si>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</si>
  <si>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</si>
  <si>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</si>
  <si>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</si>
  <si>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</si>
  <si>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</si>
  <si>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</si>
  <si>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</si>
  <si>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</si>
  <si>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</si>
  <si>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</si>
  <si>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</si>
  <si>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</si>
  <si>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</si>
  <si>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</si>
  <si>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</si>
  <si>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</si>
  <si>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</si>
  <si>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</si>
  <si>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</si>
  <si>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</si>
  <si>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</si>
  <si>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</si>
  <si>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</si>
  <si>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</si>
  <si>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</si>
  <si>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</si>
  <si>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</si>
  <si>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</si>
  <si>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</si>
  <si>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</si>
  <si>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</si>
  <si>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</si>
  <si>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</si>
  <si>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</si>
  <si>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</si>
  <si>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</si>
  <si>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</si>
  <si>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</si>
  <si>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</si>
  <si>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</si>
  <si>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</si>
  <si>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</si>
  <si>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</si>
  <si>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</si>
  <si>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</si>
  <si>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</si>
  <si>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</si>
  <si>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</si>
  <si>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</si>
  <si>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</si>
  <si>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</si>
  <si>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</si>
  <si>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</si>
  <si>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</si>
  <si>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</si>
  <si>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</si>
  <si>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</si>
  <si>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</si>
  <si>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</si>
  <si>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</si>
  <si>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</si>
  <si>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</si>
  <si>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</si>
  <si>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</si>
  <si>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</si>
  <si>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</si>
  <si>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</si>
  <si>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</si>
  <si>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</si>
  <si>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</si>
  <si>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</si>
  <si>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</si>
  <si>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</si>
  <si>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</si>
  <si>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</si>
  <si>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</si>
  <si>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</si>
  <si>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</si>
  <si>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</si>
  <si>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</si>
  <si>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</si>
  <si>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</si>
  <si>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</si>
  <si>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</si>
  <si>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</si>
  <si>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</si>
  <si>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</si>
  <si>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</si>
  <si>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</si>
  <si>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</si>
  <si>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</si>
  <si>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</si>
  <si>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</si>
  <si>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</si>
  <si>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</si>
  <si>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</si>
  <si>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</si>
  <si>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</si>
  <si>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</si>
  <si>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</si>
  <si>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</si>
  <si>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</si>
  <si>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</si>
  <si>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</si>
  <si>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</si>
  <si>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</si>
  <si>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</si>
  <si>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</si>
  <si>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</si>
  <si>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</si>
  <si>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</si>
  <si>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</si>
  <si>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</si>
  <si>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</si>
  <si>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</si>
  <si>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</si>
  <si>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</si>
  <si>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</si>
  <si>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</si>
  <si>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</si>
  <si>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</si>
  <si>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</si>
  <si>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</si>
  <si>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</si>
  <si>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</si>
  <si>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</si>
  <si>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</si>
  <si>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</si>
  <si>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</si>
  <si>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</si>
  <si>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</si>
  <si>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</si>
  <si>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</si>
  <si>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</si>
  <si>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</si>
  <si>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</si>
  <si>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</si>
  <si>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</si>
  <si>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</si>
  <si>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</si>
  <si>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</si>
  <si>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</si>
  <si>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</si>
  <si>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</si>
  <si>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</si>
  <si>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</si>
  <si>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</si>
  <si>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</si>
  <si>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</si>
  <si>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</si>
  <si>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</si>
  <si>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</si>
  <si>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</si>
  <si>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</si>
  <si>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</si>
  <si>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</si>
  <si>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</si>
  <si>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</si>
  <si>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</si>
  <si>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</si>
  <si>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</si>
  <si>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</si>
  <si>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</si>
  <si>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</si>
  <si>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</si>
  <si>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</si>
  <si>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</si>
  <si>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</si>
  <si>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</si>
  <si>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</si>
  <si>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</si>
  <si>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</si>
  <si>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</si>
  <si>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</si>
  <si>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</si>
  <si>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</si>
  <si>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</si>
  <si>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</si>
  <si>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</si>
  <si>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</si>
  <si>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</si>
  <si>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</si>
  <si>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</si>
  <si>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</si>
  <si>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</si>
  <si>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</si>
  <si>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</si>
  <si>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</si>
  <si>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</si>
  <si>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</si>
  <si>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</si>
  <si>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</si>
  <si>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</si>
  <si>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</si>
  <si>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</si>
  <si>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</si>
  <si>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</si>
  <si>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</si>
  <si>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</si>
  <si>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</si>
  <si>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</si>
  <si>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</si>
  <si>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</si>
  <si>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</si>
  <si>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</si>
  <si>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</si>
  <si>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</si>
  <si>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</si>
  <si>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</si>
  <si>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</si>
  <si>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</si>
  <si>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</si>
  <si>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</si>
  <si>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</si>
  <si>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</si>
  <si>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</si>
  <si>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</si>
  <si>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</si>
  <si>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</si>
  <si>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</si>
  <si>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</si>
  <si>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</si>
  <si>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</si>
  <si>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</si>
  <si>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</si>
  <si>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</si>
  <si>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</si>
  <si>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</si>
  <si>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</si>
  <si>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</si>
  <si>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</si>
  <si>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</si>
  <si>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</si>
  <si>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</si>
  <si>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</si>
  <si>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</si>
  <si>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</si>
  <si>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</si>
  <si>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</si>
  <si>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</si>
  <si>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</si>
  <si>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</si>
  <si>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</si>
  <si>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</si>
  <si>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</si>
  <si>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</si>
  <si>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</si>
  <si>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</si>
  <si>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</si>
  <si>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</si>
  <si>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</si>
  <si>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</si>
  <si>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</si>
  <si>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</si>
  <si>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</si>
  <si>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</si>
  <si>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</si>
  <si>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</si>
  <si>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</si>
  <si>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</si>
  <si>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</si>
  <si>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</si>
  <si>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</si>
  <si>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</si>
  <si>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</si>
  <si>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</si>
  <si>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</si>
  <si>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</si>
  <si>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</si>
  <si>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</si>
  <si>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</si>
  <si>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</si>
  <si>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</si>
  <si>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</si>
  <si>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</si>
  <si>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</si>
  <si>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</si>
  <si>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</si>
  <si>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</si>
  <si>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</si>
  <si>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</si>
  <si>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</si>
  <si>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</si>
  <si>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</si>
  <si>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</si>
  <si>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</si>
  <si>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</si>
  <si>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</si>
  <si>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</si>
  <si>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</si>
  <si>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</si>
  <si>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</si>
  <si>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</si>
  <si>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</si>
  <si>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</si>
  <si>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</si>
  <si>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</si>
  <si>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</si>
  <si>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</si>
  <si>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</si>
  <si>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</si>
  <si>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</si>
  <si>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</si>
  <si>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</si>
  <si>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</si>
  <si>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</si>
  <si>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</si>
  <si>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</si>
  <si>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</si>
  <si>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</si>
  <si>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</si>
  <si>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</si>
  <si>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</si>
  <si>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</si>
  <si>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</si>
  <si>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</si>
  <si>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</si>
  <si>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</si>
  <si>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</si>
  <si>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</si>
  <si>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</si>
  <si>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</si>
  <si>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</si>
  <si>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</si>
  <si>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</si>
  <si>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</si>
  <si>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</si>
  <si>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</si>
  <si>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</si>
  <si>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</si>
  <si>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</si>
  <si>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</si>
  <si>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</si>
  <si>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</si>
  <si>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</si>
  <si>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</si>
  <si>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</si>
  <si>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</si>
  <si>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</si>
  <si>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</si>
  <si>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</si>
  <si>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</si>
  <si>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</si>
  <si>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</si>
  <si>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</si>
  <si>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</si>
  <si>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</si>
  <si>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</si>
  <si>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</si>
  <si>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</si>
  <si>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</si>
  <si>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</si>
  <si>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</si>
  <si>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</si>
  <si>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</si>
  <si>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</si>
  <si>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</si>
  <si>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</si>
  <si>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</si>
  <si>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</si>
  <si>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</si>
  <si>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</si>
  <si>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</si>
  <si>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</si>
  <si>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</si>
  <si>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</si>
  <si>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</si>
  <si>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</si>
  <si>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</si>
  <si>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</si>
  <si>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</si>
  <si>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</si>
  <si>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</si>
  <si>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</si>
  <si>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</si>
  <si>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</si>
  <si>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</si>
  <si>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</si>
  <si>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</si>
  <si>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</si>
  <si>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</si>
  <si>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</si>
  <si>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</si>
  <si>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</si>
  <si>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</si>
  <si>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</si>
  <si>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</si>
  <si>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</si>
  <si>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</si>
  <si>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</si>
  <si>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</si>
  <si>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</si>
  <si>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</si>
  <si>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</si>
  <si>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</si>
  <si>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</si>
  <si>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</si>
  <si>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</si>
  <si>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</si>
  <si>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</si>
  <si>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</si>
  <si>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</si>
  <si>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</si>
  <si>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</si>
  <si>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</si>
  <si>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</si>
  <si>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</si>
  <si>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</si>
  <si>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</si>
  <si>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</si>
  <si>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</si>
  <si>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</si>
  <si>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</si>
  <si>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</si>
  <si>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</si>
  <si>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</si>
  <si>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</si>
  <si>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</si>
  <si>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</si>
  <si>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</si>
  <si>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</si>
  <si>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</si>
  <si>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</si>
  <si>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</si>
  <si>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</si>
  <si>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</si>
  <si>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</si>
  <si>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</si>
  <si>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</si>
  <si>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</si>
  <si>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</si>
  <si>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</si>
  <si>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</si>
  <si>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</si>
  <si>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</si>
  <si>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</si>
  <si>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</si>
  <si>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</si>
  <si>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</si>
  <si>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</si>
  <si>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</si>
  <si>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</si>
  <si>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</si>
  <si>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</si>
  <si>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</si>
  <si>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</si>
  <si>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</si>
  <si>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</si>
  <si>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</si>
  <si>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</si>
  <si>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</si>
  <si>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</si>
  <si>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</si>
  <si>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</si>
  <si>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</si>
  <si>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</si>
  <si>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</si>
  <si>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</si>
  <si>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</si>
  <si>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</si>
  <si>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</si>
  <si>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</si>
  <si>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</si>
  <si>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</si>
  <si>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</si>
  <si>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</si>
  <si>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</si>
  <si>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</si>
  <si>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</si>
  <si>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</si>
  <si>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</si>
  <si>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</si>
  <si>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</si>
  <si>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</si>
  <si>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</si>
  <si>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</si>
  <si>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</si>
  <si>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</si>
  <si>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</si>
  <si>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</si>
  <si>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</si>
  <si>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</si>
  <si>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</si>
  <si>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</si>
  <si>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</si>
  <si>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</si>
  <si>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</si>
  <si>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</si>
  <si>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</si>
  <si>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</si>
  <si>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</si>
  <si>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</si>
  <si>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</si>
  <si>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</si>
  <si>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</si>
  <si>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</si>
  <si>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</si>
  <si>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</si>
  <si>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</si>
  <si>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</si>
  <si>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</si>
  <si>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</si>
  <si>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</si>
  <si>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</si>
  <si>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</si>
  <si>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</si>
  <si>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</si>
  <si>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</si>
  <si>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</si>
  <si>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</si>
  <si>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</si>
  <si>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</si>
  <si>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</si>
  <si>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</si>
  <si>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</si>
  <si>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</si>
  <si>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</si>
  <si>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</si>
  <si>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</si>
  <si>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</si>
  <si>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</si>
  <si>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</si>
  <si>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</si>
  <si>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</si>
  <si>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</si>
  <si>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</si>
  <si>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</si>
  <si>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</si>
  <si>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</si>
  <si>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</si>
  <si>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</si>
  <si>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</si>
  <si>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</si>
  <si>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</si>
  <si>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</si>
  <si>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</si>
  <si>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</si>
  <si>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</si>
  <si>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</si>
  <si>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</si>
  <si>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</si>
  <si>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</si>
  <si>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</si>
  <si>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</si>
  <si>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</si>
  <si>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</si>
  <si>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</si>
  <si>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</si>
  <si>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</si>
  <si>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</si>
  <si>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</si>
  <si>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</si>
  <si>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</si>
  <si>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</si>
  <si>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</si>
  <si>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</si>
  <si>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</si>
  <si>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</si>
  <si>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</si>
  <si>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</si>
  <si>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</si>
  <si>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</si>
  <si>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</si>
  <si>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</si>
  <si>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</si>
  <si>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</si>
  <si>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</si>
  <si>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</si>
  <si>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</si>
  <si>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</si>
  <si>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</si>
  <si>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</si>
  <si>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</si>
  <si>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</si>
  <si>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</si>
  <si>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</si>
  <si>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</si>
  <si>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</si>
  <si>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</si>
  <si>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</si>
  <si>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</si>
  <si>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</si>
  <si>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</si>
  <si>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</si>
  <si>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</si>
  <si>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</si>
  <si>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</si>
  <si>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</si>
  <si>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</si>
  <si>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</si>
  <si>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</si>
  <si>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</si>
  <si>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</si>
  <si>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</si>
  <si>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</si>
  <si>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</si>
  <si>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</si>
  <si>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</si>
  <si>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</si>
  <si>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</si>
  <si>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</si>
  <si>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</si>
  <si>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</si>
  <si>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</si>
  <si>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</si>
  <si>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</si>
  <si>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</si>
  <si>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</si>
  <si>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</si>
  <si>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</si>
  <si>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</si>
  <si>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</si>
  <si>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</si>
  <si>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</si>
  <si>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</si>
  <si>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</si>
  <si>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</si>
  <si>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</si>
  <si>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</si>
  <si>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</si>
  <si>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</si>
  <si>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</si>
  <si>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</si>
  <si>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</si>
  <si>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</si>
  <si>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</si>
  <si>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</si>
  <si>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</si>
  <si>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</si>
  <si>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</si>
  <si>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</si>
  <si>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</si>
  <si>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</si>
  <si>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</si>
  <si>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</si>
  <si>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</si>
  <si>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</si>
  <si>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</si>
  <si>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</si>
  <si>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</si>
  <si>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</si>
  <si>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</si>
  <si>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</si>
  <si>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</si>
  <si>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</si>
  <si>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</si>
  <si>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</si>
  <si>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</si>
  <si>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</si>
  <si>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</si>
  <si>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</si>
  <si>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</si>
  <si>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</si>
  <si>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</si>
  <si>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</si>
  <si>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</si>
  <si>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</si>
  <si>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</si>
  <si>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</si>
  <si>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</si>
  <si>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</si>
  <si>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</si>
  <si>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</si>
  <si>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</si>
  <si>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</si>
  <si>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</si>
  <si>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</si>
  <si>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</si>
  <si>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</si>
  <si>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</si>
  <si>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</si>
  <si>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</si>
  <si>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</si>
  <si>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</si>
  <si>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</si>
  <si>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</si>
  <si>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</si>
  <si>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</si>
  <si>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</si>
  <si>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</si>
  <si>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</si>
  <si>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</si>
  <si>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</si>
  <si>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</si>
  <si>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</si>
  <si>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</si>
  <si>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</si>
  <si>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</si>
  <si>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</si>
  <si>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</si>
  <si>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</si>
  <si>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</si>
  <si>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</si>
  <si>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</si>
  <si>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</si>
  <si>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</si>
  <si>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</si>
  <si>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</si>
  <si>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</si>
  <si>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</si>
  <si>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</si>
  <si>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</si>
  <si>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</si>
  <si>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</si>
  <si>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</si>
  <si>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</si>
  <si>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</si>
  <si>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</si>
  <si>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</si>
  <si>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</si>
  <si>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</si>
  <si>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</si>
  <si>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</si>
  <si>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</si>
  <si>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</si>
  <si>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</si>
  <si>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</si>
  <si>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</si>
  <si>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</si>
  <si>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</si>
  <si>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</si>
  <si>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</si>
  <si>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</si>
  <si>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</si>
  <si>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</si>
  <si>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</si>
  <si>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</si>
  <si>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</si>
  <si>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</si>
  <si>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</si>
  <si>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</si>
  <si>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</si>
  <si>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</si>
  <si>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</si>
  <si>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</si>
  <si>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</si>
  <si>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</si>
  <si>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</si>
  <si>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</si>
  <si>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</si>
  <si>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</si>
  <si>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</si>
  <si>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</si>
  <si>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</si>
  <si>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</si>
  <si>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</si>
  <si>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</si>
  <si>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</si>
  <si>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</si>
  <si>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</si>
  <si>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</si>
  <si>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</si>
  <si>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</si>
  <si>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</si>
  <si>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</si>
  <si>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</si>
  <si>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</si>
  <si>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</si>
  <si>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</si>
  <si>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</si>
  <si>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</si>
  <si>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</si>
  <si>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</si>
  <si>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</si>
  <si>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</si>
  <si>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</si>
  <si>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</si>
  <si>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</si>
  <si>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</si>
  <si>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</si>
  <si>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</si>
  <si>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</si>
  <si>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</si>
  <si>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</si>
  <si>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</si>
  <si>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</si>
  <si>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</si>
  <si>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</si>
  <si>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</si>
  <si>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</si>
  <si>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</si>
  <si>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</si>
  <si>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</si>
  <si>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</si>
  <si>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</si>
  <si>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</si>
  <si>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</si>
  <si>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</si>
  <si>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</si>
  <si>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</si>
  <si>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</si>
  <si>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</si>
  <si>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</si>
  <si>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</si>
  <si>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</si>
  <si>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</si>
  <si>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</si>
  <si>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</si>
  <si>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</si>
  <si>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</si>
  <si>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</si>
  <si>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</si>
  <si>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</si>
  <si>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</si>
  <si>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</si>
  <si>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</si>
  <si>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</si>
  <si>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</si>
  <si>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</si>
  <si>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</si>
  <si>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</si>
  <si>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</si>
  <si>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</si>
  <si>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</si>
  <si>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</si>
  <si>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</si>
  <si>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</si>
  <si>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</si>
  <si>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</si>
  <si>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</si>
  <si>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</si>
  <si>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</si>
  <si>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</si>
  <si>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</si>
  <si>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</si>
  <si>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</si>
  <si>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</si>
  <si>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</si>
  <si>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</si>
  <si>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</si>
  <si>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</si>
  <si>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</si>
  <si>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</si>
  <si>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</si>
  <si>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</si>
  <si>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</si>
  <si>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</si>
  <si>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</si>
  <si>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</si>
  <si>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</si>
  <si>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</si>
  <si>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</si>
  <si>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</si>
  <si>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</si>
  <si>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</si>
  <si>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</si>
  <si>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</si>
  <si>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</si>
  <si>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</si>
  <si>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</si>
  <si>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</si>
  <si>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</si>
  <si>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</si>
  <si>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</si>
  <si>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</si>
  <si>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</si>
  <si>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</si>
  <si>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</si>
  <si>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</si>
  <si>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</si>
  <si>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</si>
  <si>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</si>
  <si>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</si>
  <si>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</si>
  <si>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</si>
  <si>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</si>
  <si>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</si>
  <si>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</si>
  <si>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</si>
  <si>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</si>
  <si>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</si>
  <si>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</si>
  <si>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</si>
  <si>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</si>
  <si>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</si>
  <si>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</si>
  <si>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</si>
  <si>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</si>
  <si>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</si>
  <si>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</si>
  <si>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</si>
  <si>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</si>
  <si>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</si>
  <si>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</si>
  <si>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</si>
  <si>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</si>
  <si>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</si>
  <si>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</si>
  <si>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</si>
  <si>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</si>
  <si>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</si>
  <si>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</si>
  <si>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</si>
  <si>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</si>
  <si>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</si>
  <si>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</si>
  <si>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</si>
  <si>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</si>
  <si>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</si>
  <si>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</si>
  <si>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</si>
  <si>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</si>
  <si>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</si>
  <si>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</si>
  <si>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</si>
  <si>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</si>
  <si>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</si>
  <si>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</si>
  <si>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</si>
  <si>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</si>
  <si>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</si>
  <si>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</si>
  <si>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</si>
  <si>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</si>
  <si>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</si>
  <si>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</si>
  <si>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</si>
  <si>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</si>
  <si>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</si>
  <si>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</si>
  <si>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</si>
  <si>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</si>
  <si>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</si>
  <si>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</si>
  <si>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</si>
  <si>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</si>
  <si>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</si>
  <si>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</si>
  <si>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</si>
  <si>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</si>
  <si>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</si>
  <si>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</si>
  <si>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</si>
  <si>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</si>
  <si>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</si>
  <si>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</si>
  <si>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</si>
  <si>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</si>
  <si>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</si>
  <si>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</si>
  <si>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</si>
  <si>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</si>
  <si>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</si>
  <si>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</si>
  <si>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</si>
  <si>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</si>
  <si>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</si>
  <si>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</si>
  <si>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</si>
  <si>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</si>
  <si>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</si>
  <si>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</si>
  <si>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</si>
  <si>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</si>
  <si>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</si>
  <si>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</si>
  <si>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</si>
  <si>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</si>
  <si>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</si>
  <si>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</si>
  <si>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</si>
  <si>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</si>
  <si>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</si>
  <si>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</si>
  <si>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</si>
  <si>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</si>
  <si>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</si>
  <si>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</si>
  <si>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</si>
  <si>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</si>
  <si>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</si>
  <si>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</si>
  <si>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</si>
  <si>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</si>
  <si>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</si>
  <si>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</si>
  <si>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</si>
  <si>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</si>
  <si>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</si>
  <si>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</si>
  <si>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</si>
  <si>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</si>
  <si>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</si>
  <si>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</si>
  <si>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</si>
  <si>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</si>
  <si>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</si>
  <si>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</si>
  <si>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</si>
  <si>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</si>
  <si>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</si>
  <si>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</si>
  <si>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</si>
  <si>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</si>
  <si>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</si>
  <si>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</si>
  <si>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</si>
  <si>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</si>
  <si>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</si>
  <si>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</si>
  <si>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</si>
  <si>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</si>
  <si>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</si>
  <si>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</si>
  <si>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</si>
  <si>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</si>
  <si>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</si>
  <si>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</si>
  <si>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</si>
  <si>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</si>
  <si>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</si>
  <si>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</si>
  <si>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</si>
  <si>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</si>
  <si>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</si>
  <si>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</si>
  <si>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</si>
  <si>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</si>
  <si>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</si>
  <si>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</si>
  <si>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</si>
  <si>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</si>
  <si>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</si>
  <si>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</si>
  <si>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</si>
  <si>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</si>
  <si>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</si>
  <si>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</si>
  <si>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</si>
  <si>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</si>
  <si>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</si>
  <si>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</si>
  <si>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</si>
  <si>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</si>
  <si>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</si>
  <si>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</si>
  <si>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</si>
  <si>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</si>
  <si>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</si>
  <si>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</si>
  <si>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</si>
  <si>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</si>
  <si>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</si>
  <si>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</si>
  <si>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</si>
  <si>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</si>
  <si>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</si>
  <si>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</si>
  <si>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</si>
  <si>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</si>
  <si>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</si>
  <si>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</si>
  <si>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</si>
  <si>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</si>
  <si>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</si>
  <si>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</si>
  <si>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</si>
  <si>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</si>
  <si>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</si>
  <si>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</si>
  <si>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</si>
  <si>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</si>
  <si>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</si>
  <si>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</si>
  <si>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</si>
  <si>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</si>
  <si>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</si>
  <si>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</si>
  <si>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</si>
  <si>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</si>
  <si>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</si>
  <si>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</si>
  <si>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</si>
  <si>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</si>
  <si>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</si>
  <si>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</si>
  <si>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</si>
  <si>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</si>
  <si>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</si>
  <si>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</si>
  <si>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</si>
  <si>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</si>
  <si>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</si>
  <si>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</si>
  <si>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</si>
  <si>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</si>
  <si>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</si>
  <si>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</si>
  <si>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</si>
  <si>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</si>
  <si>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</si>
  <si>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</si>
  <si>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</si>
  <si>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</si>
  <si>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</si>
  <si>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</si>
  <si>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</si>
  <si>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</si>
  <si>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</si>
  <si>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</si>
  <si>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</si>
  <si>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</si>
  <si>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</si>
  <si>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</si>
  <si>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</si>
  <si>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</si>
  <si>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</si>
  <si>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</si>
  <si>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</si>
  <si>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</si>
  <si>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</si>
  <si>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</si>
  <si>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</si>
  <si>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</si>
  <si>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</si>
  <si>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</si>
  <si>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</si>
  <si>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</si>
  <si>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</si>
  <si>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</si>
  <si>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</si>
  <si>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</si>
  <si>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</si>
  <si>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</si>
  <si>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</si>
  <si>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</si>
  <si>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</si>
  <si>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</si>
  <si>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</si>
  <si>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</si>
  <si>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</si>
  <si>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</si>
  <si>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</si>
  <si>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</si>
  <si>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</si>
  <si>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</si>
  <si>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</si>
  <si>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</si>
  <si>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</si>
  <si>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</si>
  <si>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</si>
  <si>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</si>
  <si>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</si>
  <si>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</si>
  <si>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</si>
  <si>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</si>
  <si>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</si>
  <si>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</si>
  <si>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</si>
  <si>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</si>
  <si>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</si>
  <si>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</si>
  <si>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</si>
  <si>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</si>
  <si>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</si>
  <si>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</si>
  <si>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</si>
  <si>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</si>
  <si>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</si>
  <si>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</si>
  <si>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</si>
  <si>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</si>
  <si>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</si>
  <si>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</si>
  <si>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</si>
  <si>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</si>
  <si>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</si>
  <si>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</si>
  <si>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</si>
  <si>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</si>
  <si>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</si>
  <si>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</si>
  <si>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</si>
  <si>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</si>
  <si>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</si>
  <si>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</si>
  <si>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</si>
  <si>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</si>
  <si>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</si>
  <si>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</si>
  <si>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</si>
  <si>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</si>
  <si>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</si>
  <si>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</si>
  <si>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</si>
  <si>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</si>
  <si>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</si>
  <si>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</si>
  <si>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</si>
  <si>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</si>
  <si>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</si>
  <si>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</si>
  <si>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</si>
  <si>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</si>
  <si>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</si>
  <si>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</si>
  <si>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</si>
  <si>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</si>
  <si>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</si>
  <si>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</si>
  <si>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</si>
  <si>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</si>
  <si>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</si>
  <si>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</si>
  <si>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</si>
  <si>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</si>
  <si>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</si>
  <si>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</si>
  <si>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</si>
  <si>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</si>
  <si>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</si>
  <si>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</si>
  <si>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</si>
  <si>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</si>
  <si>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</si>
  <si>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</si>
  <si>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</si>
  <si>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</si>
  <si>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</si>
  <si>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</si>
  <si>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</si>
  <si>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</si>
  <si>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</si>
  <si>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</si>
  <si>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</si>
  <si>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</si>
  <si>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</si>
  <si>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</si>
  <si>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</si>
  <si>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</si>
  <si>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</si>
  <si>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</si>
  <si>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</si>
  <si>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</si>
  <si>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</si>
  <si>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</si>
  <si>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</si>
  <si>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</si>
  <si>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</si>
  <si>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</si>
  <si>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</si>
  <si>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</si>
  <si>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</si>
  <si>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</si>
  <si>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</si>
  <si>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</si>
  <si>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</si>
  <si>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</si>
  <si>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</si>
  <si>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</si>
  <si>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</si>
  <si>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</si>
  <si>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</si>
  <si>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</si>
  <si>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</si>
  <si>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</si>
  <si>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</si>
  <si>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</si>
  <si>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</si>
  <si>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</si>
  <si>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</si>
  <si>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</si>
  <si>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</si>
  <si>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</si>
  <si>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</si>
  <si>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</si>
  <si>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</si>
  <si>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</si>
  <si>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</si>
  <si>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</si>
  <si>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</si>
  <si>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</si>
  <si>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</si>
  <si>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</si>
  <si>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</si>
  <si>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</si>
  <si>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</si>
  <si>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</si>
  <si>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</si>
  <si>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</si>
  <si>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</si>
  <si>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</si>
  <si>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</si>
  <si>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</si>
  <si>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</si>
  <si>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</si>
  <si>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</si>
  <si>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</si>
  <si>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</si>
  <si>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</si>
  <si>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</si>
  <si>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</si>
  <si>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</si>
  <si>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</si>
  <si>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</si>
  <si>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</si>
  <si>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</si>
  <si>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</si>
  <si>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</si>
  <si>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</si>
  <si>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</si>
  <si>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</si>
  <si>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</si>
  <si>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</si>
  <si>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</si>
  <si>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</si>
  <si>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</si>
  <si>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</si>
  <si>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</si>
  <si>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</si>
  <si>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</si>
  <si>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</si>
  <si>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</si>
  <si>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</si>
  <si>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</si>
  <si>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</si>
  <si>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</si>
  <si>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</si>
  <si>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</si>
  <si>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</si>
  <si>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</si>
  <si>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</si>
  <si>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</si>
  <si>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</si>
  <si>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</si>
  <si>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</si>
  <si>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</si>
  <si>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</si>
  <si>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</si>
  <si>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</si>
  <si>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</si>
  <si>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</si>
  <si>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</si>
  <si>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</si>
  <si>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</si>
  <si>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</si>
  <si>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</si>
  <si>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</si>
  <si>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</si>
  <si>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</si>
  <si>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</si>
  <si>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</si>
  <si>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</si>
  <si>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</si>
  <si>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</si>
  <si>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</si>
  <si>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</si>
  <si>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</si>
  <si>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</si>
  <si>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</si>
  <si>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</si>
  <si>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</si>
  <si>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</si>
  <si>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</si>
  <si>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</si>
  <si>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</si>
  <si>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</si>
  <si>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</si>
  <si>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</si>
  <si>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</si>
  <si>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</si>
  <si>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</si>
  <si>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</si>
  <si>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</si>
  <si>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</si>
  <si>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</si>
  <si>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</si>
  <si>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</si>
  <si>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</si>
  <si>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</si>
  <si>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</si>
  <si>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</si>
  <si>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</si>
  <si>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</si>
  <si>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</si>
  <si>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</si>
  <si>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</si>
  <si>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</si>
  <si>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</si>
  <si>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</si>
  <si>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</si>
  <si>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</si>
  <si>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</si>
  <si>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</si>
  <si>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</si>
  <si>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</si>
  <si>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</si>
  <si>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</si>
  <si>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</si>
  <si>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</si>
  <si>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</si>
  <si>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</si>
  <si>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</si>
  <si>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</si>
  <si>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</si>
  <si>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</si>
  <si>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</si>
  <si>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</si>
  <si>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</si>
  <si>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</si>
  <si>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</si>
  <si>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</si>
  <si>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</si>
  <si>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</si>
  <si>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</si>
  <si>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</si>
  <si>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</si>
  <si>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</si>
  <si>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</si>
  <si>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</si>
  <si>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</si>
  <si>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</si>
  <si>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</si>
  <si>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</si>
  <si>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</si>
  <si>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</si>
  <si>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</si>
  <si>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</si>
  <si>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</si>
  <si>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</si>
  <si>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</si>
  <si>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</si>
  <si>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</si>
  <si>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</si>
  <si>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</si>
  <si>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</si>
  <si>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</si>
  <si>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</si>
  <si>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</si>
  <si>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</si>
  <si>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</si>
  <si>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</si>
  <si>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</si>
  <si>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</si>
  <si>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</si>
  <si>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</si>
  <si>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</si>
  <si>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</si>
  <si>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</si>
  <si>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</si>
  <si>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</si>
  <si>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</si>
  <si>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</si>
  <si>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</si>
  <si>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</si>
  <si>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</si>
  <si>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</si>
  <si>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</si>
  <si>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</si>
  <si>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</si>
  <si>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</si>
  <si>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</si>
  <si>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</si>
  <si>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</si>
  <si>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</si>
  <si>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</si>
  <si>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</si>
  <si>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</si>
  <si>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</si>
  <si>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</si>
  <si>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</si>
  <si>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</si>
  <si>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</si>
  <si>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</si>
  <si>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</si>
  <si>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</si>
  <si>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</si>
  <si>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</si>
  <si>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</si>
  <si>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</si>
  <si>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</si>
  <si>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</si>
  <si>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</si>
  <si>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</si>
  <si>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</si>
  <si>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</si>
  <si>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</si>
  <si>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</si>
  <si>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</si>
  <si>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</si>
  <si>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</si>
  <si>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</si>
  <si>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</si>
  <si>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</si>
  <si>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</si>
  <si>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</si>
  <si>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</si>
  <si>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</si>
  <si>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</si>
  <si>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</si>
  <si>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</si>
  <si>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</si>
  <si>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</si>
  <si>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</si>
  <si>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</si>
  <si>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</si>
  <si>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</si>
  <si>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</si>
  <si>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</si>
  <si>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</si>
  <si>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</si>
  <si>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</si>
  <si>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</si>
  <si>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</si>
  <si>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</si>
  <si>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</si>
  <si>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</si>
  <si>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</si>
  <si>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</si>
  <si>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</si>
  <si>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</si>
  <si>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</si>
  <si>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</si>
  <si>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</si>
  <si>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</si>
  <si>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</si>
  <si>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</si>
  <si>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</si>
  <si>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</si>
  <si>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</si>
  <si>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</si>
  <si>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</si>
  <si>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</si>
  <si>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</si>
  <si>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</si>
  <si>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</si>
  <si>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</si>
  <si>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</si>
  <si>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</si>
  <si>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</si>
  <si>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</si>
  <si>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</si>
  <si>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</si>
  <si>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</si>
  <si>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</si>
  <si>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</si>
  <si>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</si>
  <si>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</si>
  <si>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</si>
  <si>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</si>
  <si>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</si>
  <si>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</si>
  <si>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</si>
  <si>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</si>
  <si>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</si>
  <si>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</si>
  <si>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</si>
  <si>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</si>
  <si>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</si>
  <si>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</si>
  <si>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</si>
  <si>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</si>
  <si>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</si>
  <si>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</si>
  <si>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</si>
  <si>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</si>
  <si>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</si>
  <si>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</si>
  <si>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</si>
  <si>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</si>
  <si>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</si>
  <si>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</si>
  <si>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</si>
  <si>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</si>
  <si>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</si>
  <si>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</si>
  <si>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</si>
  <si>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</si>
  <si>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</si>
  <si>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</si>
  <si>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</si>
  <si>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</si>
  <si>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</si>
  <si>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</si>
  <si>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</si>
  <si>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</si>
  <si>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</si>
  <si>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</si>
  <si>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</si>
  <si>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</si>
  <si>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</si>
  <si>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</si>
  <si>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</si>
  <si>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</si>
  <si>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</si>
  <si>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</si>
  <si>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</si>
  <si>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</si>
  <si>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</si>
  <si>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</si>
  <si>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</si>
  <si>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</si>
  <si>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</si>
  <si>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</si>
  <si>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</si>
  <si>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</si>
  <si>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</si>
  <si>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</si>
  <si>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</si>
  <si>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</si>
  <si>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</si>
  <si>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</si>
  <si>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</si>
  <si>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</si>
  <si>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</si>
  <si>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</si>
  <si>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</si>
  <si>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</si>
  <si>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</si>
  <si>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</si>
  <si>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</si>
  <si>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</si>
  <si>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</si>
  <si>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</si>
  <si>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</si>
  <si>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</si>
  <si>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</si>
  <si>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</si>
  <si>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</si>
  <si>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</si>
  <si>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</si>
  <si>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</si>
  <si>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</si>
  <si>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</si>
  <si>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</si>
  <si>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</si>
  <si>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</si>
  <si>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</si>
  <si>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</si>
  <si>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</si>
  <si>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</si>
  <si>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</si>
  <si>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</si>
  <si>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</si>
  <si>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</si>
  <si>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</si>
  <si>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</si>
  <si>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</si>
  <si>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</si>
  <si>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</si>
  <si>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</si>
  <si>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</si>
  <si>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</si>
  <si>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</si>
  <si>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</si>
  <si>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</si>
  <si>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</si>
  <si>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</si>
  <si>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</si>
  <si>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</si>
  <si>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</si>
  <si>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</si>
  <si>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</si>
  <si>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</si>
  <si>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</si>
  <si>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</si>
  <si>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</si>
  <si>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</si>
  <si>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</si>
  <si>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</si>
  <si>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</si>
  <si>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</si>
  <si>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</si>
  <si>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</si>
  <si>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</si>
  <si>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</si>
  <si>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</si>
  <si>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</si>
  <si>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</si>
  <si>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</si>
  <si>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</si>
  <si>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</si>
  <si>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</si>
  <si>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</si>
  <si>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</si>
  <si>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</si>
  <si>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</si>
  <si>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</si>
  <si>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</si>
  <si>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</si>
  <si>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</si>
  <si>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</si>
  <si>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</si>
  <si>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</si>
  <si>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</si>
  <si>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</si>
  <si>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</si>
  <si>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</si>
  <si>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</si>
  <si>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</si>
  <si>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</si>
  <si>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</si>
  <si>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</si>
  <si>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</si>
  <si>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</si>
  <si>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</si>
  <si>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</si>
  <si>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</si>
  <si>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</si>
  <si>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</si>
  <si>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</si>
  <si>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</si>
  <si>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</si>
  <si>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</si>
  <si>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</si>
  <si>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</si>
  <si>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</si>
  <si>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</si>
  <si>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</si>
  <si>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</si>
  <si>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</si>
  <si>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</si>
  <si>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</si>
  <si>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</si>
  <si>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</si>
  <si>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</si>
  <si>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</si>
  <si>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</si>
  <si>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</si>
  <si>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</si>
  <si>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</si>
  <si>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</si>
  <si>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</si>
  <si>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</si>
  <si>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</si>
  <si>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</si>
  <si>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</si>
  <si>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</si>
  <si>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</si>
  <si>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</si>
  <si>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</si>
  <si>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</si>
  <si>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</si>
  <si>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</si>
  <si>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</si>
  <si>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</si>
  <si>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</si>
  <si>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</si>
  <si>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</si>
  <si>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</si>
  <si>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</si>
  <si>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</si>
  <si>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</si>
  <si>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</si>
  <si>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</si>
  <si>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</si>
  <si>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</si>
  <si>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</si>
  <si>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</si>
  <si>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</si>
  <si>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</si>
  <si>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</si>
  <si>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</si>
  <si>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</si>
  <si>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</si>
  <si>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</si>
  <si>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</si>
  <si>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</si>
  <si>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</si>
  <si>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</si>
  <si>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</si>
  <si>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</si>
  <si>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</si>
  <si>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</si>
  <si>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</si>
  <si>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</si>
  <si>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</si>
  <si>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</si>
  <si>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</si>
  <si>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</si>
  <si>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</si>
  <si>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</si>
  <si>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</si>
  <si>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</si>
  <si>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</si>
  <si>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</si>
  <si>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</si>
  <si>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</si>
  <si>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</si>
  <si>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</si>
  <si>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</si>
  <si>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</si>
  <si>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</si>
  <si>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</si>
  <si>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</si>
  <si>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</si>
  <si>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</si>
  <si>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</si>
  <si>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</si>
  <si>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</si>
  <si>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</si>
  <si>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</si>
  <si>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</si>
  <si>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</si>
  <si>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</si>
  <si>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</si>
  <si>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</si>
  <si>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</si>
  <si>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</si>
  <si>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</si>
  <si>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</si>
  <si>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</si>
  <si>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</si>
  <si>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</si>
  <si>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</si>
  <si>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</si>
  <si>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</si>
  <si>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</si>
  <si>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</si>
  <si>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</si>
  <si>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</si>
  <si>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</si>
  <si>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</si>
  <si>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</si>
  <si>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</si>
  <si>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</si>
  <si>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</si>
  <si>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</si>
  <si>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</si>
  <si>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</si>
  <si>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</si>
  <si>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</si>
  <si>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</si>
  <si>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</si>
  <si>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</si>
  <si>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</si>
  <si>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</si>
  <si>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</si>
  <si>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</si>
  <si>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</si>
  <si>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</si>
  <si>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</si>
  <si>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</si>
  <si>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</si>
  <si>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</si>
  <si>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</si>
  <si>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</si>
  <si>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</si>
  <si>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</si>
  <si>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</si>
  <si>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</si>
  <si>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</si>
  <si>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</si>
  <si>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</si>
  <si>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</si>
  <si>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</si>
  <si>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</si>
  <si>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</si>
  <si>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</si>
  <si>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</si>
  <si>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</si>
  <si>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</si>
  <si>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</si>
  <si>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</si>
  <si>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</si>
  <si>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</si>
  <si>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</si>
  <si>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</si>
  <si>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</si>
  <si>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</si>
  <si>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</si>
  <si>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</si>
  <si>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</si>
  <si>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</si>
  <si>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</si>
  <si>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</si>
  <si>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</si>
  <si>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</si>
  <si>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</si>
  <si>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</si>
  <si>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</si>
  <si>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</si>
  <si>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</si>
  <si>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</si>
  <si>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</si>
  <si>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</si>
  <si>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</si>
  <si>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</si>
  <si>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</si>
  <si>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</si>
  <si>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</si>
  <si>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</si>
  <si>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</si>
  <si>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</si>
  <si>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</si>
  <si>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</si>
  <si>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</si>
  <si>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</si>
  <si>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</si>
  <si>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</si>
  <si>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</si>
  <si>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</si>
  <si>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</si>
  <si>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</si>
  <si>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</si>
  <si>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</si>
  <si>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</si>
  <si>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</si>
  <si>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</si>
  <si>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</si>
  <si>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</si>
  <si>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</si>
  <si>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</si>
  <si>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</si>
  <si>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</si>
  <si>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</si>
  <si>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</si>
  <si>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</si>
  <si>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</si>
  <si>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</si>
  <si>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</si>
  <si>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</si>
  <si>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</si>
  <si>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</si>
  <si>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</si>
  <si>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</si>
  <si>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</si>
  <si>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</si>
  <si>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</si>
  <si>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</si>
  <si>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</si>
  <si>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</si>
  <si>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</si>
  <si>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</si>
  <si>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</si>
  <si>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</si>
  <si>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</si>
  <si>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</si>
  <si>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</si>
  <si>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</si>
  <si>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</si>
  <si>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</si>
  <si>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</si>
  <si>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</si>
  <si>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</si>
  <si>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</si>
  <si>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</si>
  <si>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</si>
  <si>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</si>
  <si>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</si>
  <si>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</si>
  <si>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</si>
  <si>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</si>
  <si>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</si>
  <si>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</si>
  <si>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</si>
  <si>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</si>
  <si>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</si>
  <si>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</si>
  <si>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</si>
  <si>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</si>
  <si>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</si>
  <si>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</si>
  <si>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</si>
  <si>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</si>
  <si>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</si>
  <si>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</si>
  <si>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</si>
  <si>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</si>
  <si>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</si>
  <si>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</si>
  <si>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</si>
  <si>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</si>
  <si>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</si>
  <si>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</si>
  <si>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</si>
  <si>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</si>
  <si>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</si>
  <si>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</si>
  <si>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</si>
  <si>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</si>
  <si>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</si>
  <si>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</si>
  <si>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</si>
  <si>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</si>
  <si>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</si>
  <si>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</si>
  <si>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</si>
  <si>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</si>
  <si>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</si>
  <si>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</si>
  <si>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</si>
  <si>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</si>
  <si>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</si>
  <si>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</si>
  <si>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</si>
  <si>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</si>
  <si>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</si>
  <si>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</si>
  <si>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</si>
  <si>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</si>
  <si>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</si>
  <si>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</si>
  <si>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</si>
  <si>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</si>
  <si>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</si>
  <si>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</si>
  <si>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</si>
  <si>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</si>
  <si>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</si>
  <si>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</si>
  <si>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</si>
  <si>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</si>
  <si>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</si>
  <si>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</si>
  <si>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</si>
  <si>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</si>
  <si>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</si>
  <si>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</si>
  <si>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</si>
  <si>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</si>
  <si>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</si>
  <si>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</si>
  <si>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</si>
  <si>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</si>
  <si>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</si>
  <si>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</si>
  <si>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</si>
  <si>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</si>
  <si>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</si>
  <si>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</si>
  <si>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</si>
  <si>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</si>
  <si>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</si>
  <si>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</si>
  <si>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</si>
  <si>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</si>
  <si>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</si>
  <si>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</si>
  <si>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</si>
  <si>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</si>
  <si>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</si>
  <si>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</si>
  <si>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</si>
  <si>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</si>
  <si>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</si>
  <si>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</si>
  <si>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</si>
  <si>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</si>
  <si>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</si>
  <si>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</si>
  <si>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</si>
  <si>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</si>
  <si>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</si>
  <si>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</si>
  <si>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</si>
  <si>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</si>
  <si>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</si>
  <si>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</si>
  <si>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</si>
  <si>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</si>
  <si>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</si>
  <si>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</si>
  <si>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</si>
  <si>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</si>
  <si>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</si>
  <si>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</si>
  <si>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</si>
  <si>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</si>
  <si>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</si>
  <si>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</si>
  <si>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</si>
  <si>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</si>
  <si>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</si>
  <si>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</si>
  <si>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</si>
  <si>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</si>
  <si>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</si>
  <si>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</si>
  <si>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</si>
  <si>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</si>
  <si>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</si>
  <si>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</si>
  <si>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</si>
  <si>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</si>
  <si>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</si>
  <si>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</si>
  <si>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</si>
  <si>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</si>
  <si>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</si>
  <si>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</si>
  <si>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</si>
  <si>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</si>
  <si>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</si>
  <si>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</si>
  <si>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</si>
  <si>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</si>
  <si>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</si>
  <si>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</si>
  <si>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</si>
  <si>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</si>
  <si>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</si>
  <si>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</si>
  <si>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</si>
  <si>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</si>
  <si>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</si>
  <si>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</si>
  <si>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</si>
  <si>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</si>
  <si>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</si>
  <si>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</si>
  <si>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</si>
  <si>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</si>
  <si>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</si>
  <si>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</si>
  <si>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</si>
  <si>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</si>
  <si>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</si>
  <si>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</si>
  <si>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</si>
  <si>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</si>
  <si>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</si>
  <si>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</si>
  <si>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</si>
  <si>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</si>
  <si>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</si>
  <si>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</si>
  <si>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</si>
  <si>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</si>
  <si>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</si>
  <si>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</si>
  <si>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</si>
  <si>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</si>
  <si>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</si>
  <si>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</si>
  <si>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</si>
  <si>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</si>
  <si>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</si>
  <si>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</si>
  <si>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</si>
  <si>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</si>
  <si>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</si>
  <si>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</si>
  <si>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</si>
  <si>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</si>
  <si>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</si>
  <si>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</si>
  <si>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</si>
  <si>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</si>
  <si>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</si>
  <si>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</si>
  <si>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</si>
  <si>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</si>
  <si>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</si>
  <si>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</si>
  <si>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</si>
  <si>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</si>
  <si>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</si>
  <si>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</si>
  <si>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</si>
  <si>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</si>
  <si>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</si>
  <si>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</si>
  <si>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</si>
  <si>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</si>
  <si>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</si>
  <si>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</si>
  <si>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</si>
  <si>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</si>
  <si>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</si>
  <si>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</si>
  <si>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</si>
  <si>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</si>
  <si>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</si>
  <si>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</si>
  <si>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</si>
  <si>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</si>
  <si>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</si>
  <si>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</si>
  <si>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</si>
  <si>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</si>
  <si>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</si>
  <si>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</si>
  <si>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</si>
  <si>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</si>
  <si>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</si>
  <si>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</si>
  <si>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</si>
  <si>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</si>
  <si>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</si>
  <si>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</si>
  <si>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</si>
  <si>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</si>
  <si>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</si>
  <si>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</si>
  <si>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</si>
  <si>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</si>
  <si>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</si>
  <si>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</si>
  <si>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</si>
  <si>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</si>
  <si>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</si>
  <si>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</si>
  <si>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</si>
  <si>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</si>
  <si>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</si>
  <si>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</si>
  <si>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</si>
  <si>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</si>
  <si>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</si>
  <si>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</si>
  <si>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</si>
  <si>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</si>
  <si>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</si>
  <si>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</si>
  <si>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</si>
  <si>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</si>
  <si>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</si>
  <si>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</si>
  <si>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</si>
  <si>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</si>
  <si>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</si>
  <si>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</si>
  <si>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</si>
  <si>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</si>
  <si>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</si>
  <si>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</si>
  <si>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</si>
  <si>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</si>
  <si>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</si>
  <si>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</si>
  <si>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</si>
  <si>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</si>
  <si>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</si>
  <si>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</si>
  <si>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</si>
  <si>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</si>
  <si>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</si>
  <si>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</si>
  <si>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</si>
  <si>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</si>
  <si>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</si>
  <si>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</si>
  <si>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</si>
  <si>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</si>
  <si>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</si>
  <si>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</si>
  <si>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</si>
  <si>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</si>
  <si>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</si>
  <si>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</si>
  <si>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</si>
  <si>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</si>
  <si>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</si>
  <si>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</si>
  <si>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</si>
  <si>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</si>
  <si>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</si>
  <si>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</si>
  <si>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</si>
  <si>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</si>
  <si>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</si>
  <si>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</si>
  <si>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</si>
  <si>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</si>
  <si>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</si>
  <si>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</si>
  <si>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</si>
  <si>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</si>
  <si>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</si>
  <si>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</si>
  <si>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</si>
  <si>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</si>
  <si>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</si>
  <si>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</si>
  <si>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</si>
  <si>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</si>
  <si>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</si>
  <si>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</si>
  <si>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</si>
  <si>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</si>
  <si>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</si>
  <si>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</si>
  <si>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</si>
  <si>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</si>
  <si>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</si>
  <si>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</si>
  <si>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</si>
  <si>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</si>
  <si>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</si>
  <si>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</si>
  <si>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</si>
  <si>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</si>
  <si>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</si>
  <si>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</si>
  <si>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</si>
  <si>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</si>
  <si>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</si>
  <si>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</si>
  <si>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</si>
  <si>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</si>
  <si>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</si>
  <si>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</si>
  <si>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</si>
  <si>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</si>
  <si>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</si>
  <si>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</si>
  <si>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</si>
  <si>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</si>
  <si>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</si>
  <si>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</si>
  <si>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</si>
  <si>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</si>
  <si>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</si>
  <si>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</si>
  <si>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</si>
  <si>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</si>
  <si>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</si>
  <si>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</si>
  <si>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</si>
  <si>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</si>
  <si>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</si>
  <si>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</si>
  <si>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</si>
  <si>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</si>
  <si>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</si>
  <si>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</si>
  <si>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</si>
  <si>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</si>
  <si>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</si>
  <si>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</si>
  <si>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</si>
  <si>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</si>
  <si>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</si>
  <si>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</si>
  <si>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</si>
  <si>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</si>
  <si>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</si>
  <si>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</si>
  <si>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</si>
  <si>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</si>
  <si>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</si>
  <si>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</si>
  <si>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</si>
  <si>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</si>
  <si>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</si>
  <si>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</si>
  <si>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</si>
  <si>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</si>
  <si>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</si>
  <si>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</si>
  <si>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</si>
  <si>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</si>
  <si>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</si>
  <si>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</si>
  <si>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</si>
  <si>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</si>
  <si>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</si>
  <si>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</si>
  <si>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</si>
  <si>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</si>
  <si>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</si>
  <si>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</si>
  <si>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</si>
  <si>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</si>
  <si>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</si>
  <si>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</si>
  <si>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</si>
  <si>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</si>
  <si>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</si>
  <si>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</si>
  <si>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</si>
  <si>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</si>
  <si>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</si>
  <si>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</si>
  <si>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</si>
  <si>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</si>
  <si>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</si>
  <si>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</si>
  <si>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</si>
  <si>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</si>
  <si>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</si>
  <si>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</si>
  <si>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</si>
  <si>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</si>
  <si>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</si>
  <si>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</si>
  <si>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</si>
  <si>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</si>
  <si>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</si>
  <si>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</si>
  <si>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</si>
  <si>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</si>
  <si>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</si>
  <si>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</si>
  <si>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</si>
  <si>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</si>
  <si>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</si>
  <si>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</si>
  <si>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</si>
  <si>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</si>
  <si>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</si>
  <si>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</si>
  <si>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</si>
  <si>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</si>
  <si>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</si>
  <si>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</si>
  <si>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</si>
  <si>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</si>
  <si>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</si>
  <si>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</si>
  <si>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</si>
  <si>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</si>
  <si>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</si>
  <si>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</si>
  <si>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</si>
  <si>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</si>
  <si>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</si>
  <si>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</si>
  <si>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</si>
  <si>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</si>
  <si>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</si>
  <si>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</si>
  <si>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</si>
  <si>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</si>
  <si>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</si>
  <si>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</si>
  <si>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</si>
  <si>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</si>
  <si>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</si>
  <si>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</si>
  <si>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</si>
  <si>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</si>
  <si>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</si>
  <si>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</si>
  <si>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</si>
  <si>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</si>
  <si>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</si>
  <si>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</si>
  <si>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</si>
  <si>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</si>
  <si>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</si>
  <si>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</si>
  <si>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</si>
  <si>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</si>
  <si>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</si>
  <si>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</si>
  <si>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</si>
  <si>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</si>
  <si>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</si>
  <si>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</si>
  <si>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</si>
  <si>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</si>
  <si>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</si>
  <si>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</si>
  <si>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</si>
  <si>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</si>
  <si>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</si>
  <si>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</si>
  <si>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</si>
  <si>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</si>
  <si>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</si>
  <si>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</si>
  <si>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</si>
  <si>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</si>
  <si>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</si>
  <si>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</si>
  <si>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</si>
  <si>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</si>
  <si>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</si>
  <si>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</si>
  <si>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</si>
  <si>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</si>
  <si>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</si>
  <si>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</si>
  <si>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</si>
  <si>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</si>
  <si>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</si>
  <si>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</si>
  <si>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</si>
  <si>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</si>
  <si>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</si>
  <si>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</si>
  <si>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</si>
  <si>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</si>
  <si>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</si>
  <si>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</si>
  <si>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</si>
  <si>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</si>
  <si>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</si>
  <si>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</si>
  <si>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</si>
  <si>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</si>
  <si>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</si>
  <si>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</si>
  <si>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</si>
  <si>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</si>
  <si>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</si>
  <si>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</si>
  <si>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</si>
  <si>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</si>
  <si>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</si>
  <si>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</si>
  <si>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</si>
  <si>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</si>
  <si>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</si>
  <si>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</si>
  <si>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</si>
  <si>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</si>
  <si>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</si>
  <si>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</si>
  <si>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</si>
  <si>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</si>
  <si>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</si>
  <si>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</si>
  <si>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</si>
  <si>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</si>
  <si>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</si>
  <si>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</si>
  <si>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</si>
  <si>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</si>
  <si>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</si>
  <si>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</si>
  <si>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</si>
  <si>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</si>
  <si>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</si>
  <si>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</si>
  <si>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</si>
  <si>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</si>
  <si>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</si>
  <si>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</si>
  <si>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</si>
  <si>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</si>
  <si>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</si>
  <si>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</si>
  <si>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</si>
  <si>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</si>
  <si>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</si>
  <si>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</si>
  <si>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</si>
  <si>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</si>
  <si>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</si>
  <si>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</si>
  <si>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</si>
  <si>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</si>
  <si>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</si>
  <si>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</si>
  <si>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</si>
  <si>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</si>
  <si>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</si>
  <si>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</si>
  <si>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</si>
  <si>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</si>
  <si>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</si>
  <si>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</si>
  <si>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</si>
  <si>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</si>
  <si>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</si>
  <si>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</si>
  <si>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</si>
  <si>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</si>
  <si>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</si>
  <si>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</si>
  <si>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</si>
  <si>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</si>
  <si>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</si>
  <si>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</si>
  <si>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</si>
  <si>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</si>
  <si>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</si>
  <si>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</si>
  <si>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</si>
  <si>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</si>
  <si>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</si>
  <si>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</si>
  <si>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</si>
  <si>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</si>
  <si>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</si>
  <si>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</si>
  <si>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</si>
  <si>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</si>
  <si>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</si>
  <si>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</si>
  <si>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</si>
  <si>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</si>
  <si>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</si>
  <si>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</si>
  <si>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</si>
  <si>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</si>
  <si>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</si>
  <si>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</si>
  <si>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</si>
  <si>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</si>
  <si>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</si>
  <si>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</si>
  <si>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</si>
  <si>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</si>
  <si>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</si>
  <si>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</si>
  <si>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</si>
  <si>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</si>
  <si>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</si>
  <si>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</si>
  <si>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</si>
  <si>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</si>
  <si>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</si>
  <si>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</si>
  <si>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</si>
  <si>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</si>
  <si>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</si>
  <si>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</si>
  <si>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</si>
  <si>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</si>
  <si>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</si>
  <si>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</si>
  <si>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</si>
  <si>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</si>
  <si>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</si>
  <si>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</si>
  <si>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</si>
  <si>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</si>
  <si>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</si>
  <si>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</si>
  <si>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</si>
  <si>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</si>
  <si>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</si>
  <si>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</si>
  <si>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</si>
  <si>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</si>
  <si>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</si>
  <si>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</si>
  <si>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</si>
  <si>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</si>
  <si>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</si>
  <si>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</si>
  <si>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</si>
  <si>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</si>
  <si>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</si>
  <si>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</si>
  <si>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</si>
  <si>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</si>
  <si>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</si>
  <si>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</si>
  <si>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</si>
  <si>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</si>
  <si>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</si>
  <si>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</si>
  <si>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</si>
  <si>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</si>
  <si>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</si>
  <si>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</si>
  <si>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</si>
  <si>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</si>
  <si>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</si>
  <si>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</si>
  <si>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</si>
  <si>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</si>
  <si>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</si>
  <si>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</si>
  <si>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</si>
  <si>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</si>
  <si>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</si>
  <si>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</si>
  <si>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</si>
  <si>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</si>
  <si>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</si>
  <si>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</si>
  <si>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</si>
  <si>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</si>
  <si>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</si>
  <si>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</si>
  <si>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</si>
  <si>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</si>
  <si>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</si>
  <si>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</si>
  <si>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</si>
  <si>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</si>
  <si>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</si>
  <si>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</si>
  <si>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</si>
  <si>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</si>
  <si>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</si>
  <si>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</si>
  <si>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</si>
  <si>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</si>
  <si>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</si>
  <si>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</si>
  <si>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</si>
  <si>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</si>
  <si>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</si>
  <si>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</si>
  <si>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</si>
  <si>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</si>
  <si>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</si>
  <si>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</si>
  <si>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</si>
  <si>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</si>
  <si>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</si>
  <si>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</si>
  <si>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</si>
  <si>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</si>
  <si>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</si>
  <si>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</si>
  <si>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</si>
  <si>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</si>
  <si>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</si>
  <si>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</si>
  <si>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</si>
  <si>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</si>
  <si>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</si>
  <si>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</si>
  <si>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</si>
  <si>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</si>
  <si>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</si>
  <si>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</si>
  <si>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</si>
  <si>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</si>
  <si>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</si>
  <si>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</si>
  <si>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</si>
  <si>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</si>
  <si>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</si>
  <si>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</si>
  <si>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</si>
  <si>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</si>
  <si>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</si>
  <si>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</si>
  <si>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</si>
  <si>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</si>
  <si>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</si>
  <si>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</si>
  <si>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</si>
  <si>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</si>
  <si>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</si>
  <si>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</si>
  <si>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</si>
  <si>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</si>
  <si>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</si>
  <si>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</si>
  <si>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</si>
  <si>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</si>
  <si>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</si>
  <si>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</si>
  <si>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</si>
  <si>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</si>
  <si>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</si>
  <si>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</si>
  <si>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</si>
  <si>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</si>
  <si>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</si>
  <si>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</si>
  <si>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</si>
  <si>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</si>
  <si>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</si>
  <si>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</si>
  <si>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</si>
  <si>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</si>
  <si>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</si>
  <si>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</si>
  <si>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</si>
  <si>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</si>
  <si>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</si>
  <si>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</si>
  <si>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</si>
  <si>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</si>
  <si>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</si>
  <si>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</si>
  <si>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</si>
  <si>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</si>
  <si>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</si>
  <si>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</si>
  <si>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</si>
  <si>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</si>
  <si>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</si>
  <si>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</si>
  <si>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</si>
  <si>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</si>
  <si>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</si>
  <si>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</si>
  <si>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</si>
  <si>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</si>
  <si>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</si>
  <si>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</si>
  <si>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</si>
  <si>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</si>
  <si>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</si>
  <si>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</si>
  <si>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</si>
  <si>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</si>
  <si>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</si>
  <si>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</si>
  <si>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</si>
  <si>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</si>
  <si>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</si>
  <si>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</si>
  <si>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</si>
  <si>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</si>
  <si>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</si>
  <si>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</si>
  <si>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</si>
  <si>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</si>
  <si>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</si>
  <si>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</si>
  <si>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</si>
  <si>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</si>
  <si>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</si>
  <si>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</si>
  <si>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</si>
  <si>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</si>
  <si>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</si>
  <si>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</si>
  <si>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</si>
  <si>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</si>
  <si>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</si>
  <si>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</si>
  <si>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</si>
  <si>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</si>
  <si>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</si>
  <si>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</si>
  <si>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</si>
  <si>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</si>
  <si>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</si>
  <si>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</si>
  <si>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</si>
  <si>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</si>
  <si>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</si>
  <si>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</si>
  <si>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</si>
  <si>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</si>
  <si>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</si>
  <si>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</si>
  <si>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</si>
  <si>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</si>
  <si>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</si>
  <si>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</si>
  <si>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</si>
  <si>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</si>
  <si>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</si>
  <si>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</si>
  <si>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</si>
  <si>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</si>
  <si>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</si>
  <si>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</si>
  <si>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</si>
  <si>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</si>
  <si>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</si>
  <si>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</si>
  <si>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</si>
  <si>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</si>
  <si>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</si>
  <si>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</si>
  <si>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</si>
  <si>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</si>
  <si>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</si>
  <si>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</si>
  <si>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</si>
  <si>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</si>
  <si>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</si>
  <si>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</si>
  <si>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</si>
  <si>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</si>
  <si>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</si>
  <si>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</si>
  <si>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</si>
  <si>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</si>
  <si>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</si>
  <si>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</si>
  <si>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</si>
  <si>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</si>
  <si>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</si>
  <si>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</si>
  <si>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</si>
  <si>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</si>
  <si>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</si>
  <si>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</si>
  <si>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</si>
  <si>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</si>
  <si>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</si>
  <si>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</si>
  <si>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</si>
  <si>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</si>
  <si>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</si>
  <si>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</si>
  <si>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</si>
  <si>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</si>
  <si>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</si>
  <si>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</si>
  <si>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</si>
  <si>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</si>
  <si>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</si>
  <si>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</si>
  <si>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</si>
  <si>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</si>
  <si>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</si>
  <si>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</si>
  <si>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</si>
  <si>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</si>
  <si>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</si>
  <si>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</si>
  <si>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</si>
  <si>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</si>
  <si>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</si>
  <si>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</si>
  <si>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</si>
  <si>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</si>
  <si>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</si>
  <si>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</si>
  <si>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</si>
  <si>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</si>
  <si>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</si>
  <si>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</si>
  <si>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</si>
  <si>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</si>
  <si>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</si>
  <si>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</si>
  <si>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</si>
  <si>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</si>
  <si>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</si>
  <si>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</si>
  <si>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</si>
  <si>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</si>
  <si>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</si>
  <si>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</si>
  <si>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</si>
  <si>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</si>
  <si>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</si>
  <si>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</si>
  <si>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</si>
  <si>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</si>
  <si>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</si>
  <si>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</si>
  <si>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</si>
  <si>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</si>
  <si>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</si>
  <si>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</si>
  <si>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</si>
  <si>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</si>
  <si>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</si>
  <si>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</si>
  <si>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</si>
  <si>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</si>
  <si>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</si>
  <si>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</si>
  <si>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</si>
  <si>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</si>
  <si>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</si>
  <si>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</si>
  <si>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</si>
  <si>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</si>
  <si>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</si>
  <si>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</si>
  <si>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</si>
  <si>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</si>
  <si>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</si>
  <si>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</si>
  <si>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</si>
  <si>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</si>
  <si>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</si>
  <si>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</si>
  <si>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</si>
  <si>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</si>
  <si>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</si>
  <si>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</si>
  <si>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</si>
  <si>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</si>
  <si>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</si>
  <si>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</si>
  <si>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</si>
  <si>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</si>
  <si>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</si>
  <si>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</si>
  <si>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</si>
  <si>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</si>
  <si>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</si>
  <si>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</si>
  <si>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</si>
  <si>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</si>
  <si>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</si>
  <si>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</si>
  <si>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</si>
  <si>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</si>
  <si>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</si>
  <si>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</si>
  <si>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</si>
  <si>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</si>
  <si>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</si>
  <si>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</si>
  <si>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</si>
  <si>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</si>
  <si>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</si>
  <si>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</si>
  <si>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</si>
  <si>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</si>
  <si>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</si>
  <si>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</si>
  <si>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</si>
  <si>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</si>
  <si>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</si>
  <si>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</si>
  <si>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</si>
  <si>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</si>
  <si>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</si>
  <si>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</si>
  <si>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</si>
  <si>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</si>
  <si>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</si>
  <si>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</si>
  <si>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</si>
  <si>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</si>
  <si>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</si>
  <si>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</si>
  <si>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</si>
  <si>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</si>
  <si>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</si>
  <si>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</si>
  <si>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</si>
  <si>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</si>
  <si>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</si>
  <si>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</si>
  <si>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</si>
  <si>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</si>
  <si>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</si>
  <si>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</si>
  <si>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</si>
  <si>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</si>
  <si>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</si>
  <si>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</si>
  <si>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</si>
  <si>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</si>
  <si>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</si>
  <si>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</si>
  <si>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</si>
  <si>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</si>
  <si>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</si>
  <si>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</si>
  <si>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</si>
  <si>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</si>
  <si>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</si>
  <si>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</si>
  <si>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</si>
  <si>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</si>
  <si>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</si>
  <si>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</si>
  <si>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</si>
  <si>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</si>
  <si>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</si>
  <si>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</si>
  <si>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</si>
  <si>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</si>
  <si>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</si>
  <si>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</si>
  <si>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</si>
  <si>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</si>
  <si>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</si>
  <si>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</si>
  <si>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</si>
  <si>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</si>
  <si>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</si>
  <si>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</si>
  <si>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</si>
  <si>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</si>
  <si>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</si>
  <si>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</si>
  <si>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</si>
  <si>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</si>
  <si>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</si>
  <si>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</si>
  <si>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</si>
  <si>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</si>
  <si>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</si>
  <si>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</si>
  <si>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</si>
  <si>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</si>
  <si>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</si>
  <si>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</si>
  <si>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</si>
  <si>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</si>
  <si>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</si>
  <si>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</si>
  <si>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</si>
  <si>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</si>
  <si>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</si>
  <si>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</si>
  <si>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</si>
  <si>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</si>
  <si>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</si>
  <si>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</si>
  <si>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</si>
  <si>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</si>
  <si>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</si>
  <si>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</si>
  <si>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</si>
  <si>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</si>
  <si>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</si>
  <si>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</si>
  <si>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</si>
  <si>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</si>
  <si>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</si>
  <si>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</si>
  <si>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</si>
  <si>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</si>
  <si>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</si>
  <si>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</si>
  <si>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</si>
  <si>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</si>
  <si>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</si>
  <si>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</si>
  <si>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</si>
  <si>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</si>
  <si>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</si>
  <si>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</si>
  <si>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</si>
  <si>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</si>
  <si>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</si>
  <si>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</si>
  <si>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</si>
  <si>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</si>
  <si>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</si>
  <si>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</si>
  <si>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</si>
  <si>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</si>
  <si>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</si>
  <si>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</si>
  <si>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</si>
  <si>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</si>
  <si>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</si>
  <si>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</si>
  <si>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</si>
  <si>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</si>
  <si>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</si>
  <si>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</si>
  <si>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</si>
  <si>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</si>
  <si>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</si>
  <si>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</si>
  <si>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</si>
  <si>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</si>
  <si>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</si>
  <si>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</si>
  <si>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</si>
  <si>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</si>
  <si>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</si>
  <si>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</si>
  <si>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</si>
  <si>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</si>
  <si>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</si>
  <si>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</si>
  <si>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</si>
  <si>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</si>
  <si>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</si>
  <si>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</si>
  <si>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</si>
  <si>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</si>
  <si>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</si>
  <si>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</si>
  <si>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</si>
  <si>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</si>
  <si>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</si>
  <si>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</si>
  <si>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</si>
  <si>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</si>
  <si>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</si>
  <si>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</si>
  <si>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</si>
  <si>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</si>
  <si>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</si>
  <si>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</si>
  <si>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</si>
  <si>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</si>
  <si>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</si>
  <si>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</si>
  <si>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</si>
  <si>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</si>
  <si>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</si>
  <si>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</si>
  <si>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</si>
  <si>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</si>
  <si>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</si>
  <si>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</si>
  <si>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</si>
  <si>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</si>
  <si>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</si>
  <si>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</si>
  <si>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</si>
  <si>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</si>
  <si>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</si>
  <si>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</si>
  <si>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</si>
  <si>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</si>
  <si>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</si>
  <si>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</si>
  <si>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</si>
  <si>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</si>
  <si>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</si>
  <si>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</si>
  <si>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</si>
  <si>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</si>
  <si>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</si>
  <si>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</si>
  <si>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</si>
  <si>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</si>
  <si>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</si>
  <si>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</si>
  <si>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</si>
  <si>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</si>
  <si>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</si>
  <si>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</si>
  <si>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</si>
  <si>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</si>
  <si>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</si>
  <si>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</si>
  <si>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</si>
  <si>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</si>
  <si>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</si>
  <si>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</si>
  <si>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</si>
  <si>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</si>
  <si>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</si>
  <si>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</si>
  <si>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</si>
  <si>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</si>
  <si>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</si>
  <si>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</si>
  <si>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</si>
  <si>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</si>
  <si>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</si>
  <si>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</si>
  <si>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</si>
  <si>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</si>
  <si>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</si>
  <si>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</si>
  <si>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</si>
  <si>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</si>
  <si>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</si>
  <si>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</si>
  <si>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</si>
  <si>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</si>
  <si>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</si>
  <si>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</si>
  <si>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</si>
  <si>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</si>
  <si>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</si>
  <si>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</si>
  <si>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</si>
  <si>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</si>
  <si>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</si>
  <si>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</si>
  <si>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</si>
  <si>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</si>
  <si>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</si>
  <si>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</si>
  <si>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</si>
  <si>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</si>
  <si>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</si>
  <si>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</si>
  <si>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</si>
  <si>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</si>
  <si>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</si>
  <si>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</si>
  <si>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</si>
  <si>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</si>
  <si>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</si>
  <si>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</si>
  <si>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</si>
  <si>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</si>
  <si>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</si>
  <si>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</si>
  <si>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</si>
  <si>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</si>
  <si>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</si>
  <si>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</si>
  <si>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</si>
  <si>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</si>
  <si>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</si>
  <si>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</si>
  <si>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</si>
  <si>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</si>
  <si>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</si>
  <si>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</si>
  <si>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</si>
  <si>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</si>
  <si>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</si>
  <si>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</si>
  <si>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</si>
  <si>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</si>
  <si>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</si>
  <si>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</si>
  <si>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</si>
  <si>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</si>
  <si>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</si>
  <si>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</si>
  <si>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</si>
  <si>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</si>
  <si>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</si>
  <si>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</si>
  <si>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</si>
  <si>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</si>
  <si>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</si>
  <si>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</si>
  <si>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</si>
  <si>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</si>
  <si>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</si>
  <si>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</si>
  <si>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</si>
  <si>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</si>
  <si>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</si>
  <si>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</si>
  <si>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</si>
  <si>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</si>
  <si>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</si>
  <si>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</si>
  <si>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</si>
  <si>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</si>
  <si>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</si>
  <si>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</si>
  <si>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</si>
  <si>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</si>
  <si>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</si>
  <si>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</si>
  <si>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</si>
  <si>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</si>
  <si>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</si>
  <si>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</si>
  <si>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</si>
  <si>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</si>
  <si>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</si>
  <si>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</si>
  <si>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</si>
  <si>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</si>
  <si>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</si>
  <si>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</si>
  <si>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</si>
  <si>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</si>
  <si>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</si>
  <si>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</si>
  <si>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</si>
  <si>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</si>
  <si>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</si>
  <si>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</si>
  <si>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</si>
  <si>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</si>
  <si>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</si>
  <si>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</si>
  <si>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</si>
  <si>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</si>
  <si>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</si>
  <si>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</si>
  <si>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</si>
  <si>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</si>
  <si>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</si>
  <si>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</si>
  <si>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</si>
  <si>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</si>
  <si>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</si>
  <si>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</si>
  <si>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</si>
  <si>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</si>
  <si>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</si>
  <si>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</si>
  <si>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</si>
  <si>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</si>
  <si>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</si>
  <si>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</si>
  <si>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</si>
  <si>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</si>
  <si>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</si>
  <si>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</si>
  <si>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</si>
  <si>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</si>
  <si>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</si>
  <si>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</si>
  <si>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</si>
  <si>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</si>
  <si>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</si>
  <si>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</si>
  <si>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</si>
  <si>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</si>
  <si>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</si>
  <si>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</si>
  <si>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</si>
  <si>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</si>
  <si>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</si>
  <si>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</si>
  <si>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</si>
  <si>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</si>
  <si>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</si>
  <si>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</si>
  <si>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</si>
  <si>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</si>
  <si>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</si>
  <si>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</si>
  <si>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</si>
  <si>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</si>
  <si>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</si>
  <si>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</si>
  <si>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</si>
  <si>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</si>
  <si>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</si>
  <si>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</si>
  <si>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</si>
  <si>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</si>
  <si>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</si>
  <si>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</si>
  <si>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</si>
  <si>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</si>
  <si>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</si>
  <si>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</si>
  <si>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</si>
  <si>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</si>
  <si>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</si>
  <si>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</si>
  <si>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</si>
  <si>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</si>
  <si>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</si>
  <si>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</si>
  <si>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</si>
  <si>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</si>
  <si>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</si>
  <si>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</si>
  <si>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</si>
  <si>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</si>
  <si>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</si>
  <si>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</si>
  <si>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</si>
  <si>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</si>
  <si>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</si>
  <si>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</si>
  <si>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</si>
  <si>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</si>
  <si>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</si>
  <si>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</si>
  <si>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</si>
  <si>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</si>
  <si>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</si>
  <si>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</si>
  <si>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</si>
  <si>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</si>
  <si>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</si>
  <si>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</si>
  <si>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</si>
  <si>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</si>
  <si>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</si>
  <si>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</si>
  <si>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</si>
  <si>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</si>
  <si>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</si>
  <si>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</si>
  <si>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</si>
  <si>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</si>
  <si>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</si>
  <si>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</si>
  <si>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</si>
  <si>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</si>
  <si>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</si>
  <si>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</si>
  <si>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</si>
  <si>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</si>
  <si>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</si>
  <si>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</si>
  <si>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</si>
  <si>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</si>
  <si>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</si>
  <si>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</si>
  <si>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</si>
  <si>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</si>
  <si>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</si>
  <si>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</si>
  <si>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</si>
  <si>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</si>
  <si>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</si>
  <si>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</si>
  <si>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</si>
  <si>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</si>
  <si>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</si>
  <si>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</si>
  <si>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</si>
  <si>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</si>
  <si>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</si>
  <si>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</si>
  <si>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</si>
  <si>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</si>
  <si>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</si>
  <si>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</si>
  <si>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</si>
  <si>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</si>
  <si>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</si>
  <si>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</si>
  <si>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</si>
  <si>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</si>
  <si>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</si>
  <si>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</si>
  <si>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</si>
  <si>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</si>
  <si>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</si>
  <si>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</si>
  <si>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</si>
  <si>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</si>
  <si>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</si>
  <si>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</si>
  <si>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</si>
  <si>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</si>
  <si>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</si>
  <si>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</si>
  <si>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</si>
  <si>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</si>
  <si>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</si>
  <si>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</si>
  <si>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</si>
  <si>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</si>
  <si>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</si>
  <si>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</si>
  <si>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</si>
  <si>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</si>
  <si>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</si>
  <si>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</si>
  <si>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</si>
  <si>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</si>
  <si>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</si>
  <si>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</si>
  <si>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</si>
  <si>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</si>
  <si>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</si>
  <si>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</si>
  <si>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</si>
  <si>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</si>
  <si>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</si>
  <si>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</si>
  <si>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</si>
  <si>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</si>
  <si>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</si>
  <si>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</si>
  <si>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</si>
  <si>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</si>
  <si>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</si>
  <si>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</si>
  <si>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</si>
  <si>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</si>
  <si>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</si>
  <si>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</si>
  <si>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</si>
  <si>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</si>
  <si>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</si>
  <si>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</si>
  <si>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</si>
  <si>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</si>
  <si>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</si>
  <si>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</si>
  <si>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</si>
  <si>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</si>
  <si>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</si>
  <si>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</si>
  <si>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</si>
  <si>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</si>
  <si>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</si>
  <si>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</si>
  <si>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</si>
  <si>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</si>
  <si>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</si>
  <si>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</si>
  <si>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</si>
  <si>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</si>
  <si>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</si>
  <si>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</si>
  <si>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</si>
  <si>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</si>
  <si>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</si>
  <si>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</si>
  <si>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</si>
  <si>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</si>
  <si>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</si>
  <si>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</si>
  <si>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</si>
  <si>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</si>
  <si>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</si>
  <si>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</si>
  <si>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</si>
  <si>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</si>
  <si>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</si>
  <si>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</si>
  <si>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</si>
  <si>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</si>
  <si>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</si>
  <si>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</si>
  <si>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</si>
  <si>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</si>
  <si>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</si>
  <si>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</si>
  <si>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</si>
  <si>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</si>
  <si>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</si>
  <si>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</si>
  <si>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</si>
  <si>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</si>
  <si>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</si>
  <si>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</si>
  <si>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</si>
  <si>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</si>
  <si>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</si>
  <si>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</si>
  <si>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</si>
  <si>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</si>
  <si>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</si>
  <si>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</si>
  <si>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</si>
  <si>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</si>
  <si>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</si>
  <si>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</si>
  <si>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</si>
  <si>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</si>
  <si>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</si>
  <si>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</si>
  <si>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</si>
  <si>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</si>
  <si>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</si>
  <si>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</si>
  <si>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</si>
  <si>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</si>
  <si>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</si>
  <si>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</si>
  <si>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</si>
  <si>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</si>
  <si>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</si>
  <si>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</si>
  <si>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</si>
  <si>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</si>
  <si>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</si>
  <si>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</si>
  <si>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</si>
  <si>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</si>
  <si>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</si>
  <si>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</si>
  <si>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</si>
  <si>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</si>
  <si>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</si>
  <si>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</si>
  <si>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</si>
  <si>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</si>
  <si>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</si>
  <si>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</si>
  <si>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</si>
  <si>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</si>
  <si>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</si>
  <si>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</si>
  <si>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</si>
  <si>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</si>
  <si>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</si>
  <si>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</si>
  <si>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</si>
  <si>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</si>
  <si>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</si>
  <si>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</si>
  <si>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</si>
  <si>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</si>
  <si>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</si>
  <si>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</si>
  <si>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</si>
  <si>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</si>
  <si>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</si>
  <si>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</si>
  <si>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</si>
  <si>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</si>
  <si>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</si>
  <si>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</si>
  <si>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</si>
  <si>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</si>
  <si>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</si>
  <si>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</si>
  <si>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</si>
  <si>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</si>
  <si>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</si>
  <si>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</si>
  <si>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</si>
  <si>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</si>
  <si>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</si>
  <si>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</si>
  <si>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</si>
  <si>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</si>
  <si>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</si>
  <si>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</si>
  <si>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</si>
  <si>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</si>
  <si>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</si>
  <si>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</si>
  <si>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</si>
  <si>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</si>
  <si>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</si>
  <si>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</si>
  <si>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</si>
  <si>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</si>
  <si>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</si>
  <si>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</si>
  <si>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</si>
  <si>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</si>
  <si>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</si>
  <si>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</si>
  <si>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</si>
  <si>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</si>
  <si>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</si>
  <si>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</si>
  <si>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</si>
  <si>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</si>
  <si>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</si>
  <si>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</si>
  <si>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</si>
  <si>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</si>
  <si>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</si>
  <si>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</si>
  <si>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</si>
  <si>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</si>
  <si>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</si>
  <si>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</si>
  <si>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</si>
  <si>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</si>
  <si>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</si>
  <si>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</si>
  <si>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</si>
  <si>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</si>
  <si>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</si>
  <si>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</si>
  <si>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</si>
  <si>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</si>
  <si>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</si>
  <si>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</si>
  <si>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</si>
  <si>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</si>
  <si>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</si>
  <si>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</si>
  <si>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</si>
  <si>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</si>
  <si>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</si>
  <si>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</si>
  <si>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</si>
  <si>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</si>
  <si>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</si>
  <si>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</si>
  <si>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</si>
  <si>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</si>
  <si>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</si>
  <si>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</si>
  <si>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</si>
  <si>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</si>
  <si>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</si>
  <si>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</si>
  <si>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</si>
  <si>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</si>
  <si>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</si>
  <si>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</si>
  <si>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</si>
  <si>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</si>
  <si>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</si>
  <si>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</si>
  <si>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</si>
  <si>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</si>
  <si>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</si>
  <si>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</si>
  <si>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</si>
  <si>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</si>
  <si>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</si>
  <si>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</si>
  <si>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</si>
  <si>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</si>
  <si>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</si>
  <si>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</si>
  <si>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</si>
  <si>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</si>
  <si>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</si>
  <si>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</si>
  <si>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</si>
  <si>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</si>
  <si>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</si>
  <si>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</si>
  <si>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</si>
  <si>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</si>
  <si>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</si>
  <si>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</si>
  <si>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</si>
  <si>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</si>
  <si>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</si>
  <si>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</si>
  <si>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</si>
  <si>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</si>
  <si>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</si>
  <si>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</si>
  <si>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</si>
  <si>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</si>
  <si>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</si>
  <si>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</si>
  <si>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</si>
  <si>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</si>
  <si>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</si>
  <si>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</si>
  <si>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</si>
  <si>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</si>
  <si>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</si>
  <si>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</si>
  <si>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</si>
  <si>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</si>
  <si>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</si>
  <si>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</si>
  <si>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</si>
  <si>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</si>
  <si>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</si>
  <si>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</si>
  <si>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</si>
  <si>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</si>
  <si>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</si>
  <si>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</si>
  <si>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</si>
  <si>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</si>
  <si>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</si>
  <si>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</si>
  <si>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</si>
  <si>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</si>
  <si>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</si>
  <si>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</si>
  <si>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</si>
  <si>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</si>
  <si>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</si>
  <si>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</si>
  <si>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</si>
  <si>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</si>
  <si>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</si>
  <si>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</si>
  <si>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</si>
  <si>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</si>
  <si>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</si>
  <si>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</si>
  <si>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</si>
  <si>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</si>
  <si>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</si>
  <si>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</si>
  <si>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</si>
  <si>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</si>
  <si>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</si>
  <si>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</si>
  <si>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</si>
  <si>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</si>
  <si>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</si>
  <si>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</si>
  <si>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</si>
  <si>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</si>
  <si>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</si>
  <si>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</si>
  <si>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</si>
  <si>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</si>
  <si>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</si>
  <si>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</si>
  <si>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</si>
  <si>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</si>
  <si>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</si>
  <si>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</si>
  <si>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</si>
  <si>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</si>
  <si>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</si>
  <si>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</si>
  <si>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</si>
  <si>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</si>
  <si>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</si>
  <si>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</si>
  <si>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</si>
  <si>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</si>
  <si>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</si>
  <si>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</si>
  <si>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</si>
  <si>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</si>
  <si>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</si>
  <si>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</si>
  <si>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</si>
  <si>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</si>
  <si>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</si>
  <si>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</si>
  <si>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</si>
  <si>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</si>
  <si>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</si>
  <si>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</si>
  <si>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</si>
  <si>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</si>
  <si>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</si>
  <si>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</si>
  <si>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</si>
  <si>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</si>
  <si>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</si>
  <si>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</si>
  <si>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</si>
  <si>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</si>
  <si>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</si>
  <si>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</si>
  <si>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</si>
  <si>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</si>
  <si>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</si>
  <si>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</si>
  <si>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</si>
  <si>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</si>
  <si>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</si>
  <si>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</si>
  <si>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</si>
  <si>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</si>
  <si>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</si>
  <si>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</si>
  <si>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</si>
  <si>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</si>
  <si>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</si>
  <si>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</si>
  <si>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</si>
  <si>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</si>
  <si>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</si>
  <si>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</si>
  <si>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</si>
  <si>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</si>
  <si>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</si>
  <si>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</si>
  <si>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</si>
  <si>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</si>
  <si>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</si>
  <si>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</si>
  <si>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</si>
  <si>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</si>
  <si>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</si>
  <si>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</si>
  <si>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</si>
  <si>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</si>
  <si>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</si>
  <si>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</si>
  <si>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</si>
  <si>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</si>
  <si>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</si>
  <si>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</si>
  <si>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</si>
  <si>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</si>
  <si>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</si>
  <si>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</si>
  <si>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</si>
  <si>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</si>
  <si>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</si>
  <si>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</si>
  <si>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</si>
  <si>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</si>
  <si>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</si>
  <si>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</si>
  <si>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</si>
  <si>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</si>
  <si>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</si>
  <si>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</si>
  <si>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</si>
  <si>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</si>
  <si>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</si>
  <si>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</si>
  <si>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</si>
  <si>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</si>
  <si>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</si>
  <si>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</si>
  <si>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</si>
  <si>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</si>
  <si>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</si>
  <si>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</si>
  <si>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</si>
  <si>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</si>
  <si>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</si>
  <si>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</si>
  <si>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</si>
  <si>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</si>
  <si>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</si>
  <si>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</si>
  <si>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</si>
  <si>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</si>
  <si>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</si>
  <si>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</si>
  <si>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</si>
  <si>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</si>
  <si>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</si>
  <si>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</si>
  <si>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</si>
  <si>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</si>
  <si>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</si>
  <si>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</si>
  <si>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</si>
  <si>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</si>
  <si>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</si>
  <si>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</si>
  <si>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</si>
  <si>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</si>
  <si>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</si>
  <si>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</si>
  <si>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</si>
  <si>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</si>
  <si>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</si>
  <si>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</si>
  <si>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</si>
  <si>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</si>
  <si>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</si>
  <si>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</si>
  <si>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</si>
  <si>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</si>
  <si>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</si>
  <si>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</si>
  <si>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</si>
  <si>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</si>
  <si>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</si>
  <si>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</si>
  <si>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</si>
  <si>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</si>
  <si>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</si>
  <si>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</si>
  <si>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</si>
  <si>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</si>
  <si>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</si>
  <si>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</si>
  <si>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</si>
  <si>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</si>
  <si>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</si>
  <si>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</si>
  <si>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</si>
  <si>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</si>
  <si>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</si>
  <si>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</si>
  <si>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</si>
  <si>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</si>
  <si>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</si>
  <si>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</si>
  <si>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</si>
  <si>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</si>
  <si>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</si>
  <si>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</si>
  <si>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</si>
  <si>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</si>
  <si>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</si>
  <si>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</si>
  <si>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</si>
  <si>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</si>
  <si>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</si>
  <si>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</si>
  <si>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</si>
  <si>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</si>
  <si>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</si>
  <si>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</si>
  <si>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</si>
  <si>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</si>
  <si>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</si>
  <si>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</si>
  <si>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</si>
  <si>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</si>
  <si>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</si>
  <si>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</si>
  <si>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</si>
  <si>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</si>
  <si>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</si>
  <si>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</si>
  <si>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</si>
  <si>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</si>
  <si>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</si>
  <si>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</si>
  <si>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</si>
  <si>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</si>
  <si>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</si>
  <si>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</si>
  <si>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</si>
  <si>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</si>
  <si>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</si>
  <si>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</si>
  <si>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</si>
  <si>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</si>
  <si>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</si>
  <si>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</si>
  <si>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</si>
  <si>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</si>
  <si>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</si>
  <si>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</si>
  <si>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</si>
  <si>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</si>
  <si>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</si>
  <si>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</si>
  <si>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</si>
  <si>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</si>
  <si>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</si>
  <si>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</si>
  <si>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</si>
  <si>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</si>
  <si>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</si>
  <si>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</si>
  <si>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</si>
  <si>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</si>
  <si>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</si>
  <si>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</si>
  <si>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</si>
  <si>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</si>
  <si>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</si>
  <si>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</si>
  <si>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</si>
  <si>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</si>
  <si>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</si>
  <si>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</si>
  <si>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</si>
  <si>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</si>
  <si>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</si>
  <si>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</si>
  <si>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</si>
  <si>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</si>
  <si>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</si>
  <si>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</si>
  <si>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</si>
  <si>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</si>
  <si>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</si>
  <si>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</si>
  <si>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</si>
  <si>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</si>
  <si>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</si>
  <si>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</si>
  <si>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</si>
  <si>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</si>
  <si>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</si>
  <si>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</si>
  <si>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</si>
  <si>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</si>
  <si>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</si>
  <si>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</si>
  <si>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</si>
  <si>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</si>
  <si>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</si>
  <si>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</si>
  <si>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</si>
  <si>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</si>
  <si>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</si>
  <si>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</si>
  <si>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</si>
  <si>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</si>
  <si>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</si>
  <si>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</si>
  <si>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</si>
  <si>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</si>
  <si>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</si>
  <si>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</si>
  <si>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</si>
  <si>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</si>
  <si>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</si>
  <si>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</si>
  <si>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</si>
  <si>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</si>
  <si>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</si>
  <si>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</si>
  <si>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</si>
  <si>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</si>
  <si>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</si>
  <si>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</si>
  <si>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</si>
  <si>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</si>
  <si>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</si>
  <si>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</si>
  <si>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</si>
  <si>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</si>
  <si>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</si>
  <si>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</si>
  <si>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</si>
  <si>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</si>
  <si>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</si>
  <si>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</si>
  <si>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</si>
  <si>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</si>
  <si>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</si>
  <si>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</si>
  <si>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</si>
  <si>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</si>
  <si>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</si>
  <si>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</si>
  <si>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</si>
  <si>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</si>
  <si>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</si>
  <si>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</si>
  <si>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</si>
  <si>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</si>
  <si>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</si>
  <si>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</si>
  <si>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</si>
  <si>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</si>
  <si>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</si>
  <si>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</si>
  <si>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</si>
  <si>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</si>
  <si>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</si>
  <si>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</si>
  <si>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</si>
  <si>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</si>
  <si>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</si>
  <si>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</si>
  <si>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</si>
  <si>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</si>
  <si>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</si>
  <si>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</si>
  <si>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</si>
  <si>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</si>
  <si>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</si>
  <si>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</si>
  <si>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</si>
  <si>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</si>
  <si>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</si>
  <si>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</si>
  <si>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</si>
  <si>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</si>
  <si>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</si>
  <si>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</si>
  <si>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</si>
  <si>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</si>
  <si>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</si>
  <si>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</si>
  <si>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</si>
  <si>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</si>
  <si>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</si>
  <si>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</si>
  <si>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</si>
  <si>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</si>
  <si>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</si>
  <si>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</si>
  <si>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</si>
  <si>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</si>
  <si>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</si>
  <si>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</si>
  <si>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</si>
  <si>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</si>
  <si>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</si>
  <si>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</si>
  <si>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</si>
  <si>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</si>
  <si>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</si>
  <si>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</si>
  <si>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</si>
  <si>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</si>
  <si>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</si>
  <si>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</si>
  <si>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</si>
  <si>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</si>
  <si>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</si>
  <si>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</si>
  <si>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</si>
  <si>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</si>
  <si>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</si>
  <si>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</si>
  <si>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</si>
  <si>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</si>
  <si>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</si>
  <si>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</si>
  <si>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</si>
  <si>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</si>
  <si>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</si>
  <si>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</si>
  <si>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</si>
  <si>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</si>
  <si>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</si>
  <si>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</si>
  <si>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</si>
  <si>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</si>
  <si>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</si>
  <si>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</si>
  <si>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</si>
  <si>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</si>
  <si>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</si>
  <si>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</si>
  <si>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</si>
  <si>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</si>
  <si>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</si>
  <si>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</si>
  <si>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</si>
  <si>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</si>
  <si>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</si>
  <si>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</si>
  <si>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</si>
  <si>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</si>
  <si>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</si>
  <si>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</si>
  <si>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</si>
  <si>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</si>
  <si>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</si>
  <si>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</si>
  <si>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</si>
  <si>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</si>
  <si>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</si>
  <si>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</si>
  <si>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</si>
  <si>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</si>
  <si>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</si>
  <si>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</si>
  <si>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</si>
  <si>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</si>
  <si>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</si>
  <si>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</si>
  <si>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</si>
  <si>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</si>
  <si>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</si>
  <si>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</si>
  <si>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</si>
  <si>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</si>
  <si>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</si>
  <si>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</si>
  <si>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</si>
  <si>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</si>
  <si>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</si>
  <si>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</si>
  <si>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</si>
  <si>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</si>
  <si>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</si>
  <si>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</si>
  <si>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</si>
  <si>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</si>
  <si>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</si>
  <si>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</si>
  <si>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</si>
  <si>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</si>
  <si>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</si>
  <si>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</si>
  <si>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</si>
  <si>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</si>
  <si>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</si>
  <si>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</si>
  <si>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</si>
  <si>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</si>
  <si>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</si>
  <si>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</si>
  <si>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</si>
  <si>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</si>
  <si>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</si>
  <si>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</si>
  <si>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</si>
  <si>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</si>
  <si>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</si>
  <si>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</si>
  <si>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</si>
  <si>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</si>
  <si>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</si>
  <si>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</si>
  <si>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</si>
  <si>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</si>
  <si>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</si>
  <si>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</si>
  <si>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</si>
  <si>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</si>
  <si>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</si>
  <si>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</si>
  <si>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</si>
  <si>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</si>
  <si>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</si>
  <si>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</si>
  <si>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</si>
  <si>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</si>
  <si>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</si>
  <si>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</si>
  <si>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</si>
  <si>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</si>
  <si>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</si>
  <si>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</si>
  <si>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</si>
  <si>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</si>
  <si>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</si>
  <si>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</si>
  <si>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</si>
  <si>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</si>
  <si>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</si>
  <si>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</si>
  <si>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</si>
  <si>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</si>
  <si>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</si>
  <si>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</si>
  <si>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</si>
  <si>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</si>
  <si>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</si>
  <si>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</si>
  <si>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</si>
  <si>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</si>
  <si>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</si>
  <si>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</si>
  <si>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</si>
  <si>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</si>
  <si>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</si>
  <si>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</si>
  <si>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</si>
  <si>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</si>
  <si>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</si>
  <si>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</si>
  <si>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</si>
  <si>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</si>
  <si>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</si>
  <si>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</si>
  <si>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</si>
  <si>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</si>
  <si>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</si>
  <si>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</si>
  <si>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</si>
  <si>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</si>
  <si>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</si>
  <si>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</si>
  <si>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</si>
  <si>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</si>
  <si>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</si>
  <si>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</si>
  <si>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</si>
  <si>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</si>
  <si>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</si>
  <si>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</si>
  <si>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</si>
  <si>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</si>
  <si>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</si>
  <si>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</si>
  <si>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</si>
  <si>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</si>
  <si>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</si>
  <si>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</si>
  <si>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</si>
  <si>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</si>
  <si>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</si>
  <si>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</si>
  <si>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</si>
  <si>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</si>
  <si>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</si>
  <si>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</si>
  <si>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</si>
  <si>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</si>
  <si>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</si>
  <si>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</si>
  <si>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</si>
  <si>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</si>
  <si>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</si>
  <si>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</si>
  <si>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</si>
  <si>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</si>
  <si>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</si>
  <si>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</si>
  <si>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</si>
  <si>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</si>
  <si>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</si>
  <si>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</si>
  <si>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</si>
  <si>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</si>
  <si>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</si>
  <si>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</si>
  <si>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</si>
  <si>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</si>
  <si>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</si>
  <si>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</si>
  <si>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</si>
  <si>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</si>
  <si>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</si>
  <si>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</si>
  <si>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</si>
  <si>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</si>
  <si>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</si>
  <si>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</si>
  <si>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</si>
  <si>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</si>
  <si>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</si>
  <si>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</si>
  <si>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</si>
  <si>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</si>
  <si>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</si>
  <si>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</si>
  <si>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</si>
  <si>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</si>
  <si>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</si>
  <si>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</si>
  <si>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</si>
  <si>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</si>
  <si>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</si>
  <si>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</si>
  <si>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</si>
  <si>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</si>
  <si>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</si>
  <si>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</si>
  <si>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</si>
  <si>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</si>
  <si>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</si>
  <si>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</si>
  <si>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</si>
  <si>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</si>
  <si>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</si>
  <si>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</si>
  <si>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</si>
  <si>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</si>
  <si>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</si>
  <si>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</si>
  <si>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</si>
  <si>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</si>
  <si>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</si>
  <si>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</si>
  <si>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</si>
  <si>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</si>
  <si>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</si>
  <si>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</si>
  <si>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</si>
  <si>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</si>
  <si>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</si>
  <si>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</si>
  <si>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</si>
  <si>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</si>
  <si>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</si>
  <si>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</si>
  <si>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</si>
  <si>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</si>
  <si>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</si>
  <si>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</si>
  <si>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</si>
  <si>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</si>
  <si>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</si>
  <si>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</si>
  <si>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</si>
  <si>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</si>
  <si>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</si>
  <si>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</si>
  <si>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</si>
  <si>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</si>
  <si>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</si>
  <si>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</si>
  <si>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</si>
  <si>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</si>
  <si>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</si>
  <si>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</si>
  <si>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</si>
  <si>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</si>
  <si>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</si>
  <si>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</si>
  <si>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</si>
  <si>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</si>
  <si>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</si>
  <si>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</si>
  <si>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</si>
  <si>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</si>
  <si>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</si>
  <si>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</si>
  <si>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</si>
  <si>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</si>
  <si>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</si>
  <si>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</si>
  <si>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</si>
  <si>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</si>
  <si>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</si>
  <si>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</si>
  <si>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</si>
  <si>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</si>
  <si>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</si>
  <si>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</si>
  <si>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</si>
  <si>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</si>
  <si>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</si>
  <si>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</si>
  <si>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</si>
  <si>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</si>
  <si>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</si>
  <si>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</si>
  <si>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</si>
  <si>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</si>
  <si>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</si>
  <si>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</si>
  <si>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</si>
  <si>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</si>
  <si>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</si>
  <si>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</si>
  <si>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</si>
  <si>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</si>
  <si>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</si>
  <si>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</si>
  <si>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</si>
  <si>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</si>
  <si>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</si>
  <si>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</si>
  <si>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</si>
  <si>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</si>
  <si>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</si>
  <si>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</si>
  <si>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</si>
  <si>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</si>
  <si>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</si>
  <si>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</si>
  <si>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</si>
  <si>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</si>
  <si>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</si>
  <si>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</si>
  <si>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</si>
  <si>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</si>
  <si>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</si>
  <si>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</si>
  <si>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</si>
  <si>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</si>
  <si>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</si>
  <si>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</si>
  <si>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</si>
  <si>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</si>
  <si>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</si>
  <si>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</si>
  <si>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</si>
  <si>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</si>
  <si>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</si>
  <si>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</si>
  <si>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</si>
  <si>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</si>
  <si>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</si>
  <si>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</si>
  <si>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</si>
  <si>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</si>
  <si>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</si>
  <si>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</si>
  <si>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</si>
  <si>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</si>
  <si>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</si>
  <si>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</si>
  <si>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</si>
  <si>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</si>
  <si>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</si>
  <si>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</si>
  <si>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</si>
  <si>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</si>
  <si>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</si>
  <si>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</si>
  <si>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</si>
  <si>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</si>
  <si>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</si>
  <si>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</si>
  <si>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</si>
  <si>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</si>
  <si>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</si>
  <si>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</si>
  <si>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</si>
  <si>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</si>
  <si>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</si>
  <si>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</si>
  <si>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</si>
  <si>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</si>
  <si>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</si>
  <si>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</si>
  <si>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</si>
  <si>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</si>
  <si>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</si>
  <si>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</si>
  <si>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</si>
  <si>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</si>
  <si>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</si>
  <si>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</si>
  <si>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</si>
  <si>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</si>
  <si>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</si>
  <si>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</si>
  <si>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</si>
  <si>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</si>
  <si>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</si>
  <si>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</si>
  <si>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</si>
  <si>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</si>
  <si>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</si>
  <si>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</si>
  <si>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</si>
  <si>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</si>
  <si>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</si>
  <si>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</si>
  <si>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</si>
  <si>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</si>
  <si>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</si>
  <si>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</si>
  <si>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</si>
  <si>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</si>
  <si>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</si>
  <si>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</si>
  <si>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</si>
  <si>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</si>
  <si>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</si>
  <si>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</si>
  <si>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</si>
  <si>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</si>
  <si>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</si>
  <si>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</si>
  <si>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</si>
  <si>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</si>
  <si>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</si>
  <si>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</si>
  <si>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</si>
  <si>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</si>
  <si>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</si>
  <si>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</si>
  <si>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</si>
  <si>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</si>
  <si>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</si>
  <si>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</si>
  <si>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</si>
  <si>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</si>
  <si>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</si>
  <si>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</si>
  <si>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</si>
  <si>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</si>
  <si>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</si>
  <si>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</si>
  <si>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</si>
  <si>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</si>
  <si>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</si>
  <si>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</si>
  <si>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</si>
  <si>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</si>
  <si>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</si>
  <si>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</si>
  <si>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</si>
  <si>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</si>
  <si>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</si>
  <si>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</si>
  <si>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</si>
  <si>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</si>
  <si>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</si>
  <si>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</si>
  <si>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</si>
  <si>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</si>
  <si>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</si>
  <si>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</si>
  <si>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</si>
  <si>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</si>
  <si>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</si>
  <si>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</si>
  <si>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</si>
  <si>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</si>
  <si>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</si>
  <si>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</si>
  <si>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</si>
  <si>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</si>
  <si>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</si>
  <si>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</si>
  <si>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</si>
  <si>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</si>
  <si>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</si>
  <si>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</si>
  <si>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</si>
  <si>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</si>
  <si>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</si>
  <si>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</si>
  <si>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</si>
  <si>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</si>
  <si>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</si>
  <si>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</si>
  <si>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</si>
  <si>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</si>
  <si>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</si>
  <si>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</si>
  <si>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</si>
  <si>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</si>
  <si>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</si>
  <si>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</si>
  <si>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</si>
  <si>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</si>
  <si>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</si>
  <si>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</si>
  <si>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</si>
  <si>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</si>
  <si>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</si>
  <si>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</si>
  <si>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</si>
  <si>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</si>
  <si>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</si>
  <si>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</si>
  <si>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</si>
  <si>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</si>
  <si>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</si>
  <si>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</si>
  <si>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</si>
  <si>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</si>
  <si>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</si>
  <si>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</si>
  <si>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</si>
  <si>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</si>
  <si>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</si>
  <si>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</si>
  <si>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</si>
  <si>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</si>
  <si>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</si>
  <si>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</si>
  <si>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</si>
  <si>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</si>
  <si>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</si>
  <si>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</si>
  <si>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</si>
  <si>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</si>
  <si>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</si>
  <si>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</si>
  <si>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</si>
  <si>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</si>
  <si>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</si>
  <si>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</si>
  <si>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</si>
  <si>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</si>
  <si>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</si>
  <si>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</si>
  <si>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</si>
  <si>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</si>
  <si>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</si>
  <si>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</si>
  <si>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</si>
  <si>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</si>
  <si>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</si>
  <si>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</si>
  <si>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</si>
  <si>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</si>
  <si>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</si>
  <si>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</si>
  <si>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</si>
  <si>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</si>
  <si>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</si>
  <si>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</si>
  <si>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</si>
  <si>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</si>
  <si>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</si>
  <si>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</si>
  <si>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</si>
  <si>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</si>
  <si>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</si>
  <si>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</si>
  <si>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</si>
  <si>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</si>
  <si>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</si>
  <si>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</si>
  <si>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</si>
  <si>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</si>
  <si>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</si>
  <si>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</si>
  <si>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</si>
  <si>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</si>
  <si>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</si>
  <si>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</si>
  <si>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</si>
  <si>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</si>
  <si>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</si>
  <si>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</si>
  <si>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</si>
  <si>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</si>
  <si>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</si>
  <si>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</si>
  <si>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</si>
  <si>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</si>
  <si>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</si>
  <si>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</si>
  <si>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</si>
  <si>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</si>
  <si>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</si>
  <si>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</si>
  <si>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</si>
  <si>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</si>
  <si>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</si>
  <si>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</si>
  <si>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</si>
  <si>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</si>
  <si>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</si>
  <si>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</si>
  <si>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</si>
  <si>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</si>
  <si>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</si>
  <si>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</si>
  <si>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</si>
  <si>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</si>
  <si>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</si>
  <si>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</si>
  <si>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</si>
  <si>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</si>
  <si>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</si>
  <si>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</si>
  <si>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</si>
  <si>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</si>
  <si>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</si>
  <si>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</si>
  <si>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</si>
  <si>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</si>
  <si>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</si>
  <si>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</si>
  <si>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</si>
  <si>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</si>
  <si>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</si>
  <si>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</si>
  <si>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</si>
  <si>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</si>
  <si>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</si>
  <si>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</si>
  <si>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</si>
  <si>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</si>
  <si>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</si>
  <si>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</si>
  <si>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</si>
  <si>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</si>
  <si>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</si>
  <si>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</si>
  <si>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</si>
  <si>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</si>
  <si>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</si>
  <si>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</si>
  <si>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</si>
  <si>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</si>
  <si>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</si>
  <si>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</si>
  <si>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</si>
  <si>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</si>
  <si>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</si>
  <si>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</si>
  <si>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</si>
  <si>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</si>
  <si>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</si>
  <si>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</si>
  <si>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</si>
  <si>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</si>
  <si>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</si>
  <si>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</si>
  <si>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</si>
  <si>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</si>
  <si>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</si>
  <si>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</si>
  <si>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</si>
  <si>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</si>
  <si>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</si>
  <si>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</si>
  <si>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</si>
  <si>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</si>
  <si>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</si>
  <si>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</si>
  <si>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</si>
  <si>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</si>
  <si>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</si>
  <si>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</si>
  <si>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</si>
  <si>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</si>
  <si>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</si>
  <si>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</si>
  <si>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</si>
  <si>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</si>
  <si>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</si>
  <si>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</si>
  <si>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</si>
  <si>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</si>
  <si>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</si>
  <si>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</si>
  <si>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</si>
  <si>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</si>
  <si>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</si>
  <si>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</si>
  <si>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</si>
  <si>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</si>
  <si>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</si>
  <si>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</si>
  <si>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</si>
  <si>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</si>
  <si>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</si>
  <si>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</si>
  <si>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</si>
  <si>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</si>
  <si>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</si>
  <si>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</si>
  <si>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</si>
  <si>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</si>
  <si>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</si>
  <si>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</si>
  <si>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</si>
  <si>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</si>
  <si>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</si>
  <si>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</si>
  <si>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</si>
  <si>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</si>
  <si>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</si>
  <si>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</si>
  <si>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</si>
  <si>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</si>
  <si>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</si>
  <si>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</si>
  <si>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</si>
  <si>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</si>
  <si>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</si>
  <si>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</si>
  <si>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</si>
  <si>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</si>
  <si>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</si>
  <si>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</si>
  <si>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</si>
  <si>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</si>
  <si>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</si>
  <si>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</si>
  <si>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</si>
  <si>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</si>
  <si>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</si>
  <si>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</si>
  <si>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</si>
  <si>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</si>
  <si>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</si>
  <si>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</si>
  <si>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</si>
  <si>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</si>
  <si>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</si>
  <si>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</si>
  <si>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</si>
  <si>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</si>
  <si>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</si>
  <si>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</si>
  <si>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</si>
  <si>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</si>
  <si>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</si>
  <si>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</si>
  <si>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</si>
  <si>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</si>
  <si>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</si>
  <si>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</si>
  <si>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</si>
  <si>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</si>
  <si>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</si>
  <si>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</si>
  <si>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</si>
  <si>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</si>
  <si>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</si>
  <si>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</si>
  <si>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</si>
  <si>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</si>
  <si>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</si>
  <si>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</si>
  <si>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</si>
  <si>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</si>
  <si>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</si>
  <si>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</si>
  <si>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</si>
  <si>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</si>
  <si>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</si>
  <si>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</si>
  <si>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</si>
  <si>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</si>
  <si>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</si>
  <si>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</si>
  <si>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</si>
  <si>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</si>
  <si>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</si>
  <si>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</si>
  <si>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</si>
  <si>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</si>
  <si>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</si>
  <si>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</si>
  <si>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</si>
  <si>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</si>
  <si>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</si>
  <si>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</si>
  <si>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</si>
  <si>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</si>
  <si>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</si>
  <si>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</si>
  <si>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</si>
  <si>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</si>
  <si>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</si>
  <si>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</si>
  <si>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</si>
  <si>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</si>
  <si>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</si>
  <si>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</si>
  <si>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</si>
  <si>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</si>
  <si>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</si>
  <si>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</si>
  <si>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</si>
  <si>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</si>
  <si>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</si>
  <si>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</si>
  <si>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</si>
  <si>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</si>
  <si>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</si>
  <si>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</si>
  <si>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</si>
  <si>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</si>
  <si>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</si>
  <si>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</si>
  <si>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</si>
  <si>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</si>
  <si>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</si>
  <si>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</si>
  <si>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</si>
  <si>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</si>
  <si>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</si>
  <si>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</si>
  <si>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</si>
  <si>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</si>
  <si>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</si>
  <si>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</si>
  <si>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</si>
  <si>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</si>
  <si>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</si>
  <si>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</si>
  <si>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</si>
  <si>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</si>
  <si>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</si>
  <si>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</si>
  <si>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</si>
  <si>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</si>
  <si>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</si>
  <si>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</si>
  <si>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</si>
  <si>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</si>
  <si>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</si>
  <si>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</si>
  <si>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</si>
  <si>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</si>
  <si>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</si>
  <si>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</si>
  <si>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</si>
  <si>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</si>
  <si>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</si>
  <si>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</si>
  <si>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</si>
  <si>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</si>
  <si>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</si>
  <si>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</si>
  <si>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</si>
  <si>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</si>
  <si>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</si>
  <si>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</si>
  <si>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</si>
  <si>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</si>
  <si>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</si>
  <si>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</si>
  <si>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</si>
  <si>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</si>
  <si>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</si>
  <si>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</si>
  <si>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</si>
  <si>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</si>
  <si>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</si>
  <si>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</si>
  <si>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</si>
  <si>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</si>
  <si>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</si>
  <si>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</si>
  <si>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</si>
  <si>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</si>
  <si>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</si>
  <si>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</si>
  <si>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</si>
  <si>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</si>
  <si>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</si>
  <si>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</si>
  <si>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</si>
  <si>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</si>
  <si>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</si>
  <si>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</si>
  <si>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</si>
  <si>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</si>
  <si>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</si>
  <si>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</si>
  <si>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</si>
  <si>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</si>
  <si>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</si>
  <si>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</si>
  <si>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</si>
  <si>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</si>
  <si>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</si>
  <si>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</si>
  <si>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</si>
  <si>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</si>
  <si>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</si>
  <si>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</si>
  <si>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</si>
  <si>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</si>
  <si>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</si>
  <si>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</si>
  <si>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</si>
  <si>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</si>
  <si>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</si>
  <si>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</si>
  <si>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</si>
  <si>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</si>
  <si>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</si>
  <si>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</si>
  <si>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</si>
  <si>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</si>
  <si>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</si>
  <si>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</si>
  <si>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</si>
  <si>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</si>
  <si>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</si>
  <si>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</si>
  <si>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</si>
  <si>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</si>
  <si>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</si>
  <si>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</si>
  <si>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</si>
  <si>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</si>
  <si>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</si>
  <si>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</si>
  <si>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</si>
  <si>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</si>
  <si>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</si>
  <si>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</si>
  <si>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</si>
  <si>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</si>
  <si>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</si>
  <si>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</si>
  <si>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</si>
  <si>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</si>
  <si>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</si>
  <si>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</si>
  <si>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</si>
  <si>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</si>
  <si>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</si>
  <si>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</si>
  <si>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</si>
  <si>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</si>
  <si>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</si>
  <si>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</si>
  <si>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</si>
  <si>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</si>
  <si>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</si>
  <si>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</si>
  <si>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</si>
  <si>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</si>
  <si>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</si>
  <si>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</si>
  <si>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</si>
  <si>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</si>
  <si>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</si>
  <si>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</si>
  <si>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</si>
  <si>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</si>
  <si>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</si>
  <si>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</si>
  <si>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</si>
  <si>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</si>
  <si>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</si>
  <si>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</si>
  <si>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</si>
  <si>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</si>
  <si>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</si>
  <si>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</si>
  <si>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</si>
  <si>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</si>
  <si>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</si>
  <si>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</si>
  <si>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</si>
  <si>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</si>
  <si>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</si>
  <si>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</si>
  <si>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</si>
  <si>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</si>
  <si>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</si>
  <si>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</si>
  <si>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</si>
  <si>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</si>
  <si>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</si>
  <si>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</si>
  <si>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</si>
  <si>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</si>
  <si>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</si>
  <si>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</si>
  <si>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</si>
  <si>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</si>
  <si>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</si>
  <si>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</si>
  <si>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</si>
  <si>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</si>
  <si>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</si>
  <si>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</si>
  <si>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</si>
  <si>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</si>
  <si>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</si>
  <si>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</si>
  <si>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</si>
  <si>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</si>
  <si>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</si>
  <si>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</si>
  <si>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</si>
  <si>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</si>
  <si>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</si>
  <si>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</si>
  <si>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</si>
  <si>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</si>
  <si>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</si>
  <si>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</si>
  <si>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</si>
  <si>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</si>
  <si>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</si>
  <si>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</si>
  <si>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</si>
  <si>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</si>
  <si>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</si>
  <si>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</si>
  <si>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</si>
  <si>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</si>
  <si>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</si>
  <si>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</si>
  <si>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</si>
  <si>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</si>
  <si>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</si>
  <si>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</si>
  <si>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</si>
  <si>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</si>
  <si>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</si>
  <si>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</si>
  <si>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</si>
  <si>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</si>
  <si>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</si>
  <si>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</si>
  <si>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</si>
  <si>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</si>
  <si>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</si>
  <si>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</si>
  <si>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</si>
  <si>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</si>
  <si>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</si>
  <si>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</si>
  <si>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</si>
  <si>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</si>
  <si>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</si>
  <si>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</si>
  <si>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</si>
  <si>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</si>
  <si>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</si>
  <si>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</si>
  <si>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</si>
  <si>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</si>
  <si>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</si>
  <si>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</si>
  <si>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</si>
  <si>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</si>
  <si>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</si>
  <si>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</si>
  <si>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</si>
  <si>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</si>
  <si>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</si>
  <si>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</si>
  <si>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</si>
  <si>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</si>
  <si>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</si>
  <si>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</si>
  <si>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</si>
  <si>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</si>
  <si>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</si>
  <si>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</si>
  <si>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</si>
  <si>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</si>
  <si>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</si>
  <si>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</si>
  <si>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</si>
  <si>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</si>
  <si>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</si>
  <si>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</si>
  <si>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</si>
  <si>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</si>
  <si>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</si>
  <si>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</si>
  <si>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</si>
  <si>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</si>
  <si>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</si>
  <si>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</si>
  <si>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</si>
  <si>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</si>
  <si>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</si>
  <si>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</si>
  <si>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</si>
  <si>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</si>
  <si>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</si>
  <si>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</si>
  <si>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</si>
  <si>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</si>
  <si>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</si>
  <si>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</si>
  <si>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</si>
  <si>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</si>
  <si>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</si>
  <si>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</si>
  <si>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</si>
  <si>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</si>
  <si>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</si>
  <si>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</si>
  <si>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</si>
  <si>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</si>
  <si>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</si>
  <si>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</si>
  <si>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</si>
  <si>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</si>
  <si>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</si>
  <si>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</si>
  <si>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</si>
  <si>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</si>
  <si>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</si>
  <si>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</si>
  <si>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</si>
  <si>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</si>
  <si>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</si>
  <si>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</si>
  <si>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</si>
  <si>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</si>
  <si>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</si>
  <si>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</si>
  <si>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</si>
  <si>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</si>
  <si>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</si>
  <si>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</si>
  <si>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</si>
  <si>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</si>
  <si>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</si>
  <si>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</si>
  <si>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</si>
  <si>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</si>
  <si>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</si>
  <si>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</si>
  <si>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</si>
  <si>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</si>
  <si>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</si>
  <si>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</si>
  <si>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</si>
  <si>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</si>
  <si>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</si>
  <si>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</si>
  <si>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</si>
  <si>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</si>
  <si>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</si>
  <si>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</si>
  <si>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</si>
  <si>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</si>
  <si>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</si>
  <si>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</si>
  <si>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</si>
  <si>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</si>
  <si>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</si>
  <si>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</si>
  <si>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</si>
  <si>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</si>
  <si>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</si>
  <si>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</si>
  <si>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</si>
  <si>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</si>
  <si>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</si>
  <si>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</si>
  <si>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</si>
  <si>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</si>
  <si>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</si>
  <si>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</si>
  <si>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</si>
  <si>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</si>
  <si>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</si>
  <si>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</si>
  <si>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</si>
  <si>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</si>
  <si>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</si>
  <si>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</si>
  <si>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</si>
  <si>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</si>
  <si>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</si>
  <si>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</si>
  <si>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</si>
  <si>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</si>
  <si>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</si>
  <si>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</si>
  <si>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</si>
  <si>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</si>
  <si>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</si>
  <si>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</si>
  <si>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</si>
  <si>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</si>
  <si>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</si>
  <si>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</si>
  <si>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</si>
  <si>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</si>
  <si>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</si>
  <si>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</si>
  <si>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</si>
  <si>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</si>
  <si>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</si>
  <si>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</si>
  <si>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</si>
  <si>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</si>
  <si>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</si>
  <si>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</si>
  <si>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</si>
  <si>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</si>
  <si>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</si>
  <si>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</si>
  <si>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</si>
  <si>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</si>
  <si>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</si>
  <si>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</si>
  <si>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</si>
  <si>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</si>
  <si>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</si>
  <si>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</si>
  <si>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</si>
  <si>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</si>
  <si>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</si>
  <si>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</si>
  <si>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</si>
  <si>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</si>
  <si>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</si>
  <si>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</si>
  <si>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</si>
  <si>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</si>
  <si>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</si>
  <si>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</si>
  <si>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</si>
  <si>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</si>
  <si>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</si>
  <si>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</si>
  <si>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</si>
  <si>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</si>
  <si>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</si>
  <si>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</si>
  <si>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</si>
  <si>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</si>
  <si>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</si>
  <si>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</si>
  <si>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</si>
  <si>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</si>
  <si>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</si>
  <si>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</si>
  <si>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</si>
  <si>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</si>
  <si>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</si>
  <si>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</si>
  <si>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</si>
  <si>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</si>
  <si>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</si>
  <si>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</si>
  <si>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</si>
  <si>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</si>
  <si>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</si>
  <si>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</si>
  <si>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</si>
  <si>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</si>
  <si>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</si>
  <si>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</si>
  <si>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</si>
  <si>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</si>
  <si>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</si>
  <si>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</si>
  <si>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</si>
  <si>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</si>
  <si>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</si>
  <si>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</si>
  <si>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</si>
  <si>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</si>
  <si>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</si>
  <si>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</si>
  <si>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</si>
  <si>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</si>
  <si>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</si>
  <si>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</si>
  <si>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</si>
  <si>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</si>
  <si>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</si>
  <si>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</si>
  <si>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</si>
  <si>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</si>
  <si>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</si>
  <si>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</si>
  <si>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</si>
  <si>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</si>
  <si>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</si>
  <si>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</si>
  <si>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</si>
  <si>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</si>
  <si>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</si>
  <si>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</si>
  <si>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</si>
  <si>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</si>
  <si>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</si>
  <si>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</si>
  <si>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</si>
  <si>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</si>
  <si>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</si>
  <si>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</si>
  <si>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</si>
  <si>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</si>
  <si>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</si>
  <si>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</si>
  <si>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</si>
  <si>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</si>
  <si>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</si>
  <si>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</si>
  <si>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</si>
  <si>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</si>
  <si>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</si>
  <si>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</si>
  <si>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</si>
  <si>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</si>
  <si>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</si>
  <si>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</si>
  <si>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</si>
  <si>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</si>
  <si>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</si>
  <si>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</si>
  <si>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</si>
  <si>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</si>
  <si>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</si>
  <si>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</si>
  <si>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</si>
  <si>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</si>
  <si>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</si>
  <si>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</si>
  <si>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</si>
  <si>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</si>
  <si>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</si>
  <si>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</si>
  <si>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</si>
  <si>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</si>
  <si>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</si>
  <si>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</si>
  <si>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</si>
  <si>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</si>
  <si>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</si>
  <si>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</si>
  <si>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</si>
  <si>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</si>
  <si>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</si>
  <si>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</si>
  <si>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</si>
  <si>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</si>
  <si>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</si>
  <si>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</si>
  <si>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</si>
  <si>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</si>
  <si>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</si>
  <si>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</si>
  <si>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</si>
  <si>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</si>
  <si>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</si>
  <si>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</si>
  <si>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</si>
  <si>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</si>
  <si>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</si>
  <si>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</si>
  <si>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</si>
  <si>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</si>
  <si>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</si>
  <si>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</si>
  <si>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</si>
  <si>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</si>
  <si>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</si>
  <si>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</si>
  <si>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</si>
  <si>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</si>
  <si>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</si>
  <si>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</si>
  <si>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</si>
  <si>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</si>
  <si>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</si>
  <si>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</si>
  <si>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</si>
  <si>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</si>
  <si>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</si>
  <si>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</si>
  <si>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</si>
  <si>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</si>
  <si>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</si>
  <si>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</si>
  <si>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</si>
  <si>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</si>
  <si>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</si>
  <si>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</si>
  <si>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</si>
  <si>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</si>
  <si>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</si>
  <si>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</si>
  <si>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</si>
  <si>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</si>
  <si>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</si>
  <si>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</si>
  <si>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</si>
  <si>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</si>
  <si>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</si>
  <si>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</si>
  <si>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</si>
  <si>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</si>
  <si>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</si>
  <si>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</si>
  <si>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</si>
  <si>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</si>
  <si>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</si>
  <si>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</si>
  <si>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</si>
  <si>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</si>
  <si>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</si>
  <si>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</si>
  <si>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</si>
  <si>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</si>
  <si>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</si>
  <si>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</si>
  <si>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</si>
  <si>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</si>
  <si>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</si>
  <si>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</si>
  <si>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</si>
  <si>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</si>
  <si>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</si>
  <si>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</si>
  <si>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</si>
  <si>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</si>
  <si>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</si>
  <si>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</si>
  <si>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</si>
  <si>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</si>
  <si>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</si>
  <si>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</si>
  <si>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</si>
  <si>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</si>
  <si>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</si>
  <si>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</si>
  <si>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</si>
  <si>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</si>
  <si>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</si>
  <si>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</si>
  <si>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</si>
  <si>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</si>
  <si>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</si>
  <si>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</si>
  <si>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</si>
  <si>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</si>
  <si>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</si>
  <si>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</si>
  <si>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</si>
  <si>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</si>
  <si>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</si>
  <si>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</si>
  <si>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</si>
  <si>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</si>
  <si>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</si>
  <si>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</si>
  <si>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</si>
  <si>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</si>
  <si>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</si>
  <si>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</si>
  <si>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</si>
  <si>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</si>
  <si>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</si>
  <si>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</si>
  <si>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</si>
  <si>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</si>
  <si>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</si>
  <si>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</si>
  <si>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</si>
  <si>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</si>
  <si>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</si>
  <si>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</si>
  <si>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</si>
  <si>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</si>
  <si>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</si>
  <si>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</si>
  <si>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</si>
  <si>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</si>
  <si>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</si>
  <si>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</si>
  <si>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</si>
  <si>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</si>
  <si>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</si>
  <si>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</si>
  <si>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</si>
  <si>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</si>
  <si>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</si>
  <si>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</si>
  <si>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</si>
  <si>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</si>
  <si>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</si>
  <si>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</si>
  <si>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</si>
  <si>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</si>
  <si>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</si>
  <si>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</si>
  <si>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</si>
  <si>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</si>
  <si>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</si>
  <si>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</si>
  <si>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</si>
  <si>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</si>
  <si>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</si>
  <si>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</si>
  <si>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</si>
  <si>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</si>
  <si>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</si>
  <si>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</si>
  <si>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</si>
  <si>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</si>
  <si>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</si>
  <si>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</si>
  <si>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</si>
  <si>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</si>
  <si>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</si>
  <si>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</si>
  <si>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</si>
  <si>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</si>
  <si>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</si>
  <si>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</si>
  <si>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</si>
  <si>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</si>
  <si>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</si>
  <si>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</si>
  <si>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</si>
  <si>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</si>
  <si>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</si>
  <si>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</si>
  <si>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</si>
  <si>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</si>
  <si>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</si>
  <si>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</si>
  <si>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</si>
  <si>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</si>
  <si>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</si>
  <si>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</si>
  <si>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</si>
  <si>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</si>
  <si>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</si>
  <si>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</si>
  <si>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</si>
  <si>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</si>
  <si>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</si>
  <si>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</si>
  <si>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</si>
  <si>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</si>
  <si>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</si>
  <si>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</si>
  <si>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</si>
  <si>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</si>
  <si>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</si>
  <si>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</si>
  <si>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</si>
  <si>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</si>
  <si>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</si>
  <si>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</si>
  <si>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</si>
  <si>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</si>
  <si>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</si>
  <si>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</si>
  <si>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</si>
  <si>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</si>
  <si>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</si>
  <si>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</si>
  <si>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</si>
  <si>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</si>
  <si>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</si>
  <si>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</si>
  <si>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</si>
  <si>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</si>
  <si>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</si>
  <si>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</si>
  <si>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</si>
  <si>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</si>
  <si>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</si>
  <si>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</si>
  <si>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</si>
  <si>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</si>
  <si>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</si>
  <si>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</si>
  <si>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</si>
  <si>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</si>
  <si>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</si>
  <si>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</si>
  <si>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</si>
  <si>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</si>
  <si>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</si>
  <si>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</si>
  <si>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</si>
  <si>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</si>
  <si>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</si>
  <si>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</si>
  <si>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</si>
  <si>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</si>
  <si>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</si>
  <si>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</si>
  <si>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</si>
  <si>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</si>
  <si>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</si>
  <si>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</si>
  <si>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</si>
  <si>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</si>
  <si>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</si>
  <si>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</si>
  <si>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</si>
  <si>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</si>
  <si>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</si>
  <si>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</si>
  <si>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</si>
  <si>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</si>
  <si>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</si>
  <si>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</si>
  <si>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</si>
  <si>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</si>
  <si>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</si>
  <si>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</si>
  <si>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</si>
  <si>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</si>
  <si>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</si>
  <si>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</si>
  <si>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</si>
  <si>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</si>
  <si>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</si>
  <si>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</si>
  <si>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</si>
  <si>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</si>
  <si>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</si>
  <si>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</si>
  <si>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</si>
  <si>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</si>
  <si>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</si>
  <si>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</si>
  <si>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</si>
  <si>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</si>
  <si>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</si>
  <si>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</si>
  <si>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</si>
  <si>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</si>
  <si>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</si>
  <si>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</si>
  <si>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</si>
  <si>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</si>
  <si>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</si>
  <si>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</si>
  <si>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</si>
  <si>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</si>
  <si>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</si>
  <si>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</si>
  <si>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</si>
  <si>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</si>
  <si>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</si>
  <si>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</si>
  <si>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</si>
  <si>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</si>
  <si>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</si>
  <si>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</si>
  <si>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</si>
  <si>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</si>
  <si>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</si>
  <si>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</si>
  <si>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</si>
  <si>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</si>
  <si>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</si>
  <si>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</si>
  <si>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</si>
  <si>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</si>
  <si>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</si>
  <si>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</si>
  <si>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</si>
  <si>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</si>
  <si>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</si>
  <si>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</si>
  <si>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</si>
  <si>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</si>
  <si>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</si>
  <si>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</si>
  <si>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</si>
  <si>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</si>
  <si>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</si>
  <si>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</si>
  <si>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</si>
  <si>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</si>
  <si>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</si>
  <si>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</si>
  <si>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</si>
  <si>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</si>
  <si>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</si>
  <si>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</si>
  <si>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</si>
  <si>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</si>
  <si>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</si>
  <si>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</si>
  <si>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</si>
  <si>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</si>
  <si>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</si>
  <si>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</si>
  <si>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</si>
  <si>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</si>
  <si>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</si>
  <si>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</si>
  <si>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</si>
  <si>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</si>
  <si>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</si>
  <si>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</si>
  <si>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</si>
  <si>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</si>
  <si>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</si>
  <si>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</si>
  <si>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</si>
  <si>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</si>
  <si>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</si>
  <si>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</si>
  <si>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</si>
  <si>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</si>
  <si>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</si>
  <si>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</si>
  <si>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</si>
  <si>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</si>
  <si>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</si>
  <si>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</si>
  <si>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</si>
  <si>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</si>
  <si>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</si>
  <si>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</si>
  <si>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</si>
  <si>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</si>
  <si>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</si>
  <si>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</si>
  <si>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</si>
  <si>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</si>
  <si>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</si>
  <si>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</si>
  <si>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</si>
  <si>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</si>
  <si>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</si>
  <si>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</si>
  <si>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</si>
  <si>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</si>
  <si>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</si>
  <si>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</si>
  <si>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</si>
  <si>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</si>
  <si>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</si>
  <si>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</si>
  <si>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</si>
  <si>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</si>
  <si>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</si>
  <si>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</si>
  <si>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</si>
  <si>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</si>
  <si>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</si>
  <si>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</si>
  <si>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</si>
  <si>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</si>
  <si>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</si>
  <si>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</si>
  <si>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</si>
  <si>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</si>
  <si>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</si>
  <si>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</si>
  <si>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</si>
  <si>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</si>
  <si>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</si>
  <si>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</si>
  <si>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</si>
  <si>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</si>
  <si>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</si>
  <si>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</si>
  <si>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</si>
  <si>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</si>
  <si>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</si>
  <si>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</si>
  <si>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</si>
  <si>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</si>
  <si>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</si>
  <si>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</si>
  <si>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</si>
  <si>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</si>
  <si>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</si>
  <si>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</si>
  <si>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</si>
  <si>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</si>
  <si>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</si>
  <si>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</si>
  <si>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</si>
  <si>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</si>
  <si>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</si>
  <si>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</si>
  <si>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</si>
  <si>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</si>
  <si>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</si>
  <si>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</si>
  <si>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</si>
  <si>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</si>
  <si>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</si>
  <si>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</si>
  <si>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</si>
  <si>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</si>
  <si>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</si>
  <si>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</si>
  <si>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</si>
  <si>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</si>
  <si>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</si>
  <si>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</si>
  <si>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</si>
  <si>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</si>
  <si>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</si>
  <si>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</si>
  <si>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</si>
  <si>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</si>
  <si>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</si>
  <si>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</si>
  <si>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</si>
  <si>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</si>
  <si>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</si>
  <si>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</si>
  <si>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</si>
  <si>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</si>
  <si>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</si>
  <si>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</si>
  <si>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</si>
  <si>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</si>
  <si>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</si>
  <si>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</si>
  <si>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</si>
  <si>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</si>
  <si>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</si>
  <si>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</si>
  <si>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</si>
  <si>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</si>
  <si>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</si>
  <si>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</si>
  <si>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</si>
  <si>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</si>
  <si>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</si>
  <si>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</si>
  <si>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</si>
  <si>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</si>
  <si>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</si>
  <si>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</si>
  <si>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</si>
  <si>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</si>
  <si>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</si>
  <si>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</si>
  <si>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</si>
  <si>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</si>
  <si>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</si>
  <si>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</si>
  <si>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</si>
  <si>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</si>
  <si>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</si>
  <si>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</si>
  <si>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</si>
  <si>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</si>
  <si>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</si>
  <si>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</si>
  <si>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</si>
  <si>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</si>
  <si>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</si>
  <si>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</si>
  <si>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</si>
  <si>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</si>
  <si>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</si>
  <si>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</si>
  <si>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</si>
  <si>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</si>
  <si>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</si>
  <si>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</si>
  <si>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</si>
  <si>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</si>
  <si>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</si>
  <si>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</si>
  <si>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</si>
  <si>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</si>
  <si>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</si>
  <si>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</si>
  <si>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</si>
  <si>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</si>
  <si>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</si>
  <si>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</si>
  <si>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</si>
  <si>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</si>
  <si>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</si>
  <si>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</si>
  <si>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</si>
  <si>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</si>
  <si>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</si>
  <si>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</si>
  <si>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</si>
  <si>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</si>
  <si>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</si>
  <si>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</si>
  <si>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</si>
  <si>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</si>
  <si>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</si>
  <si>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</si>
  <si>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</si>
  <si>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</si>
  <si>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</si>
  <si>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</si>
  <si>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</si>
  <si>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</si>
  <si>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</si>
  <si>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</si>
  <si>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</si>
  <si>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</si>
  <si>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</si>
  <si>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</si>
  <si>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</si>
  <si>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</si>
  <si>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</si>
  <si>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</si>
  <si>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</si>
  <si>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</si>
  <si>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</si>
  <si>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</si>
  <si>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</si>
  <si>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</si>
  <si>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</si>
  <si>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</si>
  <si>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</si>
  <si>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</si>
  <si>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</si>
  <si>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</si>
  <si>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</si>
  <si>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</si>
  <si>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</si>
  <si>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</si>
  <si>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</si>
  <si>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</si>
  <si>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</si>
  <si>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</si>
  <si>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</si>
  <si>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</si>
  <si>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</si>
  <si>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</si>
  <si>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</si>
  <si>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</si>
  <si>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</si>
  <si>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</si>
  <si>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</si>
  <si>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</si>
  <si>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</si>
  <si>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</si>
  <si>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</si>
  <si>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</si>
  <si>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</si>
  <si>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</si>
  <si>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</si>
  <si>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</si>
  <si>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</si>
  <si>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</si>
  <si>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</si>
  <si>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</si>
  <si>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</si>
  <si>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</si>
  <si>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</si>
  <si>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</si>
  <si>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</si>
  <si>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</si>
  <si>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</si>
  <si>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</si>
  <si>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</si>
  <si>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</si>
  <si>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</si>
  <si>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</si>
  <si>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</si>
  <si>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</si>
  <si>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</si>
  <si>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</si>
  <si>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</si>
  <si>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</si>
  <si>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</si>
  <si>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</si>
  <si>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</si>
  <si>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</si>
  <si>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</si>
  <si>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</si>
  <si>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</si>
  <si>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</si>
  <si>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</si>
  <si>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</si>
  <si>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</si>
  <si>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</si>
  <si>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</si>
  <si>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</si>
  <si>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</si>
  <si>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</si>
  <si>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</si>
  <si>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</si>
  <si>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</si>
  <si>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</si>
  <si>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</si>
  <si>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</si>
  <si>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</si>
  <si>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</si>
  <si>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</si>
  <si>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</si>
  <si>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</si>
  <si>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</si>
  <si>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</si>
  <si>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</si>
  <si>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</si>
  <si>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</si>
  <si>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</si>
  <si>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</si>
  <si>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</si>
  <si>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</si>
  <si>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</si>
  <si>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</si>
  <si>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</si>
  <si>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</si>
  <si>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</si>
  <si>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</si>
  <si>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</si>
  <si>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</si>
  <si>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</si>
  <si>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</si>
  <si>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</si>
  <si>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</si>
  <si>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</si>
  <si>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</si>
  <si>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</si>
  <si>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</si>
  <si>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</si>
  <si>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</si>
  <si>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</si>
  <si>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</si>
  <si>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</si>
  <si>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</si>
  <si>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</si>
  <si>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</si>
  <si>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</si>
  <si>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</si>
  <si>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</si>
  <si>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</si>
  <si>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</si>
  <si>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</si>
  <si>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</si>
  <si>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</si>
  <si>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</si>
  <si>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</si>
  <si>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</si>
  <si>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</si>
  <si>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</si>
  <si>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</si>
  <si>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</si>
  <si>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</si>
  <si>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</si>
  <si>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</si>
  <si>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</si>
  <si>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</si>
  <si>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</si>
  <si>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</si>
  <si>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</si>
  <si>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</si>
  <si>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</si>
  <si>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</si>
  <si>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</si>
  <si>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</si>
  <si>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</si>
  <si>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</si>
  <si>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</si>
  <si>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</si>
  <si>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</si>
  <si>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</si>
  <si>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</si>
  <si>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</si>
  <si>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</si>
  <si>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</si>
  <si>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</si>
  <si>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</si>
  <si>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</si>
  <si>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</si>
  <si>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</si>
  <si>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</si>
  <si>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</si>
  <si>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</si>
  <si>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</si>
  <si>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</si>
  <si>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</si>
  <si>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</si>
  <si>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</si>
  <si>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</si>
  <si>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</si>
  <si>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</si>
  <si>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</si>
  <si>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</si>
  <si>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</si>
  <si>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</si>
  <si>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</si>
  <si>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</si>
  <si>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</si>
  <si>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</si>
  <si>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</si>
  <si>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</si>
  <si>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</si>
  <si>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</si>
  <si>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</si>
  <si>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</si>
  <si>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</si>
  <si>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</si>
  <si>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</si>
  <si>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</si>
  <si>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</si>
  <si>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</si>
  <si>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</si>
  <si>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</si>
  <si>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</si>
  <si>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</si>
  <si>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</si>
  <si>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</si>
  <si>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</si>
  <si>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</si>
  <si>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</si>
  <si>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</si>
  <si>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</si>
  <si>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</si>
  <si>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</si>
  <si>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</si>
  <si>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</si>
  <si>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</si>
  <si>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</si>
  <si>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</si>
  <si>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</si>
  <si>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</si>
  <si>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</si>
  <si>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</si>
  <si>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</si>
  <si>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</si>
  <si>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</si>
  <si>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</si>
  <si>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</si>
  <si>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</si>
  <si>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</si>
  <si>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</si>
  <si>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</si>
  <si>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</si>
  <si>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</si>
  <si>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</si>
  <si>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</si>
  <si>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</si>
  <si>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</si>
  <si>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</si>
  <si>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</si>
  <si>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</si>
  <si>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</si>
  <si>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</si>
  <si>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</si>
  <si>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</si>
  <si>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</si>
  <si>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</si>
  <si>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</si>
  <si>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</si>
  <si>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</si>
  <si>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</si>
  <si>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</si>
  <si>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</si>
  <si>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</si>
  <si>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</si>
  <si>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</si>
  <si>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</si>
  <si>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</si>
  <si>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</si>
  <si>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</si>
  <si>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</si>
  <si>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</si>
  <si>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</si>
  <si>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</si>
  <si>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</si>
  <si>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</si>
  <si>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</si>
  <si>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</si>
  <si>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</si>
  <si>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</si>
  <si>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</si>
  <si>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</si>
  <si>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</si>
  <si>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</si>
  <si>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</si>
  <si>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</si>
  <si>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</si>
  <si>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</si>
  <si>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</si>
  <si>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</si>
  <si>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</si>
  <si>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</si>
  <si>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</si>
  <si>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</si>
  <si>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</si>
  <si>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</si>
  <si>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</si>
  <si>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</si>
  <si>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</si>
  <si>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</si>
  <si>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</si>
  <si>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</si>
  <si>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</si>
  <si>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</si>
  <si>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</si>
  <si>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</si>
  <si>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</si>
  <si>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</si>
  <si>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</si>
  <si>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</si>
  <si>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</si>
  <si>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</si>
  <si>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</si>
  <si>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</si>
  <si>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</si>
  <si>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</si>
  <si>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</si>
  <si>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</si>
  <si>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</si>
  <si>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</si>
  <si>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</si>
  <si>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</si>
  <si>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</si>
  <si>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</si>
  <si>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</si>
  <si>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</si>
  <si>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</si>
  <si>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</si>
  <si>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</si>
  <si>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</si>
  <si>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</si>
  <si>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</si>
  <si>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</si>
  <si>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</si>
  <si>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</si>
  <si>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</si>
  <si>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</si>
  <si>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</si>
  <si>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</si>
  <si>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</si>
  <si>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</si>
  <si>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</si>
  <si>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</si>
  <si>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</si>
  <si>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</si>
  <si>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</si>
  <si>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</si>
  <si>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</si>
  <si>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</si>
  <si>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</si>
  <si>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</si>
  <si>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</si>
  <si>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</si>
  <si>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</si>
  <si>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</si>
  <si>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</si>
  <si>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</si>
  <si>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</si>
  <si>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</si>
  <si>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</si>
  <si>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</si>
  <si>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</si>
  <si>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</si>
  <si>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</si>
  <si>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</si>
  <si>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</si>
  <si>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</si>
  <si>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</si>
  <si>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</si>
  <si>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</si>
  <si>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</si>
  <si>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</si>
  <si>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</si>
  <si>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</si>
  <si>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</si>
  <si>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</si>
  <si>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</si>
  <si>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</si>
  <si>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</si>
  <si>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</si>
  <si>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</si>
  <si>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</si>
  <si>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</si>
  <si>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</si>
  <si>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</si>
  <si>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</si>
  <si>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</si>
  <si>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</si>
  <si>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</si>
  <si>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</si>
  <si>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</si>
  <si>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</si>
  <si>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</si>
  <si>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</si>
  <si>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</si>
  <si>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</si>
  <si>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</si>
  <si>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</si>
  <si>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</si>
  <si>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</si>
  <si>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</si>
  <si>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</si>
  <si>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</si>
  <si>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</si>
  <si>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</si>
  <si>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</si>
  <si>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</si>
  <si>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</si>
  <si>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</si>
  <si>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</si>
  <si>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</si>
  <si>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</si>
  <si>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</si>
  <si>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</si>
  <si>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</si>
  <si>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</si>
  <si>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</si>
  <si>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</si>
  <si>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</si>
  <si>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</si>
  <si>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</si>
  <si>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</si>
  <si>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</si>
  <si>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</si>
  <si>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</si>
  <si>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</si>
  <si>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</si>
  <si>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</si>
  <si>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</si>
  <si>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</si>
  <si>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</si>
  <si>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</si>
  <si>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</si>
  <si>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</si>
  <si>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</si>
  <si>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</si>
  <si>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</si>
  <si>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</si>
  <si>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</si>
  <si>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</si>
  <si>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</si>
  <si>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</si>
  <si>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</si>
  <si>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</si>
  <si>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</si>
  <si>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</si>
  <si>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</si>
  <si>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</si>
  <si>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</si>
  <si>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</si>
  <si>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</si>
  <si>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</si>
  <si>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</si>
  <si>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</si>
  <si>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</si>
  <si>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</si>
  <si>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</si>
  <si>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</si>
  <si>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</si>
  <si>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</si>
  <si>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</si>
  <si>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</si>
  <si>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</si>
  <si>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</si>
  <si>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</si>
  <si>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</si>
  <si>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</si>
  <si>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</si>
  <si>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</si>
  <si>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</si>
  <si>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</si>
  <si>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</si>
  <si>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</si>
  <si>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</si>
  <si>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</si>
  <si>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</si>
  <si>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</si>
  <si>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</si>
  <si>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</si>
  <si>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</si>
  <si>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</si>
  <si>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</si>
  <si>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</si>
  <si>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</si>
  <si>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</si>
  <si>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</si>
  <si>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</si>
  <si>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</si>
  <si>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</si>
  <si>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</si>
  <si>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</si>
  <si>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</si>
  <si>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</si>
  <si>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</si>
  <si>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</si>
  <si>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</si>
  <si>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</si>
  <si>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</si>
  <si>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</si>
  <si>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</si>
  <si>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</si>
  <si>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</si>
  <si>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</si>
  <si>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</si>
  <si>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</si>
  <si>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</si>
  <si>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</si>
  <si>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</si>
  <si>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</si>
  <si>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</si>
  <si>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</si>
  <si>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</si>
  <si>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</si>
  <si>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</si>
  <si>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</si>
  <si>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</si>
  <si>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</si>
  <si>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</si>
  <si>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</si>
  <si>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</si>
  <si>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</si>
  <si>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</si>
  <si>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</si>
  <si>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</si>
  <si>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</si>
  <si>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</si>
  <si>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</si>
  <si>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</si>
  <si>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</si>
  <si>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</si>
  <si>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</si>
  <si>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</si>
  <si>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</si>
  <si>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</si>
  <si>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</si>
  <si>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</si>
  <si>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</si>
  <si>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</si>
  <si>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</si>
  <si>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</si>
  <si>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</si>
  <si>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</si>
  <si>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</si>
  <si>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</si>
  <si>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</si>
  <si>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</si>
  <si>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</si>
  <si>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</si>
  <si>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</si>
  <si>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</si>
  <si>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</si>
  <si>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</si>
  <si>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</si>
  <si>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</si>
  <si>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</si>
  <si>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</si>
  <si>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</si>
  <si>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</si>
  <si>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</si>
  <si>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</si>
  <si>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</si>
  <si>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</si>
  <si>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</si>
  <si>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</si>
  <si>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</si>
  <si>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</si>
  <si>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</si>
  <si>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</si>
  <si>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</si>
  <si>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</si>
  <si>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</si>
  <si>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</si>
  <si>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</si>
  <si>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</si>
  <si>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</si>
  <si>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</si>
  <si>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</si>
  <si>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</si>
  <si>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</si>
  <si>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</si>
  <si>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</si>
  <si>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</si>
  <si>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</si>
  <si>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</si>
  <si>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</si>
  <si>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</si>
  <si>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</si>
  <si>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</si>
  <si>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</si>
  <si>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</si>
  <si>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</si>
  <si>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</si>
  <si>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</si>
  <si>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</si>
  <si>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</si>
  <si>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</si>
  <si>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</si>
  <si>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</si>
  <si>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</si>
  <si>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</si>
  <si>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</si>
  <si>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</si>
  <si>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</si>
  <si>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</si>
  <si>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</si>
  <si>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</si>
  <si>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</si>
  <si>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</si>
  <si>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</si>
  <si>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</si>
  <si>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</si>
  <si>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</si>
  <si>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</si>
  <si>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</si>
  <si>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</si>
  <si>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</si>
  <si>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</si>
  <si>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</si>
  <si>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</si>
  <si>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</si>
  <si>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</si>
  <si>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</si>
  <si>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</si>
  <si>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</si>
  <si>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</si>
  <si>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</si>
  <si>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</si>
  <si>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</si>
  <si>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</si>
  <si>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</si>
  <si>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</si>
  <si>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</si>
  <si>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</si>
  <si>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</si>
  <si>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</si>
  <si>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</si>
  <si>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</si>
  <si>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</si>
  <si>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</si>
  <si>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</si>
  <si>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</si>
  <si>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</si>
  <si>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</si>
  <si>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</si>
  <si>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</si>
  <si>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</si>
  <si>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</si>
  <si>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</si>
  <si>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</si>
  <si>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</si>
  <si>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</si>
  <si>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</si>
  <si>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</si>
  <si>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</si>
  <si>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</si>
  <si>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</si>
  <si>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</si>
  <si>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</si>
  <si>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</si>
  <si>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</si>
  <si>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</si>
  <si>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</si>
  <si>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</si>
  <si>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</si>
  <si>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</si>
  <si>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</si>
  <si>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</si>
  <si>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</si>
  <si>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</si>
  <si>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</si>
  <si>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</si>
  <si>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</si>
  <si>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</si>
  <si>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</si>
  <si>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</si>
  <si>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</si>
  <si>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</si>
  <si>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</si>
  <si>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</si>
  <si>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</si>
  <si>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</si>
  <si>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</si>
  <si>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</si>
  <si>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</si>
  <si>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</si>
  <si>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</si>
  <si>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</si>
  <si>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</si>
  <si>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</si>
  <si>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</si>
  <si>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</si>
  <si>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</si>
  <si>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</si>
  <si>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</si>
  <si>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</si>
  <si>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</si>
  <si>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</si>
  <si>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</si>
  <si>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</si>
  <si>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</si>
  <si>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</si>
  <si>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</si>
  <si>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</si>
  <si>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</si>
  <si>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</si>
  <si>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</si>
  <si>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</si>
  <si>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</si>
  <si>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</si>
  <si>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</si>
  <si>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</si>
  <si>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</si>
  <si>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</si>
  <si>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</si>
  <si>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</si>
  <si>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</si>
  <si>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</si>
  <si>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</si>
  <si>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</si>
  <si>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</si>
  <si>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</si>
  <si>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</si>
  <si>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</si>
  <si>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</si>
  <si>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</si>
  <si>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</si>
  <si>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</si>
  <si>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</si>
  <si>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</si>
  <si>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</si>
  <si>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</si>
  <si>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</si>
  <si>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</si>
  <si>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</si>
  <si>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</si>
  <si>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</si>
  <si>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</si>
  <si>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</si>
  <si>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</si>
  <si>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</si>
  <si>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</si>
  <si>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</si>
  <si>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</si>
  <si>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</si>
  <si>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</si>
  <si>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</si>
  <si>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</si>
  <si>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</si>
  <si>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</si>
  <si>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</si>
  <si>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</si>
  <si>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</si>
  <si>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</si>
  <si>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</si>
  <si>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</si>
  <si>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</si>
  <si>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</si>
  <si>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</si>
  <si>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</si>
  <si>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</si>
  <si>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</si>
  <si>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</si>
  <si>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</si>
  <si>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</si>
  <si>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</si>
  <si>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</si>
  <si>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</si>
  <si>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</si>
  <si>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</si>
  <si>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</si>
  <si>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</si>
  <si>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</si>
  <si>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</si>
  <si>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</si>
  <si>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</si>
  <si>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</si>
  <si>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</si>
  <si>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</si>
  <si>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</si>
  <si>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</si>
  <si>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</si>
  <si>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</si>
  <si>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</si>
  <si>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</si>
  <si>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</si>
  <si>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</si>
  <si>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</si>
  <si>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</si>
  <si>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</si>
  <si>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</si>
  <si>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</si>
  <si>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</si>
  <si>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</si>
  <si>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</si>
  <si>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</si>
  <si>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</si>
  <si>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</si>
  <si>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</si>
  <si>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</si>
  <si>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</si>
  <si>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</si>
  <si>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</si>
  <si>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</si>
  <si>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</si>
  <si>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</si>
  <si>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</si>
  <si>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</si>
  <si>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</si>
  <si>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</si>
  <si>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</si>
  <si>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</si>
  <si>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</si>
  <si>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</si>
  <si>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</si>
  <si>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</si>
  <si>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</si>
  <si>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</si>
  <si>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</si>
  <si>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</si>
  <si>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</si>
  <si>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</si>
  <si>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</si>
  <si>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</si>
  <si>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</si>
  <si>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</si>
  <si>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</si>
  <si>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</si>
  <si>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</si>
  <si>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</si>
  <si>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</si>
  <si>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</si>
  <si>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</si>
  <si>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</si>
  <si>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</si>
  <si>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</si>
  <si>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</si>
  <si>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</si>
  <si>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</si>
  <si>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</si>
  <si>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</si>
  <si>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</si>
  <si>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</si>
  <si>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</si>
  <si>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</si>
  <si>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</si>
  <si>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</si>
  <si>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</si>
  <si>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</si>
  <si>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</si>
  <si>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</si>
  <si>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</si>
  <si>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</si>
  <si>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</si>
  <si>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</si>
  <si>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</si>
  <si>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</si>
  <si>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</si>
  <si>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</si>
  <si>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</si>
  <si>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</si>
  <si>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</si>
  <si>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</si>
  <si>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</si>
  <si>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</si>
  <si>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</si>
  <si>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</si>
  <si>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</si>
  <si>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</si>
  <si>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</si>
  <si>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</si>
  <si>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</si>
  <si>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</si>
  <si>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</si>
  <si>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</si>
  <si>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</si>
  <si>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</si>
  <si>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</si>
  <si>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</si>
  <si>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</si>
  <si>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</si>
  <si>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</si>
  <si>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</si>
  <si>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</si>
  <si>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</si>
  <si>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</si>
  <si>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</si>
  <si>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</si>
  <si>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</si>
  <si>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</si>
  <si>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</si>
  <si>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</si>
  <si>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</si>
  <si>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</si>
  <si>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</si>
  <si>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</si>
  <si>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</si>
  <si>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</si>
  <si>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</si>
  <si>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</si>
  <si>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</si>
  <si>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</si>
  <si>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</si>
  <si>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</si>
  <si>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</si>
  <si>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</si>
  <si>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</si>
  <si>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</si>
  <si>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</si>
  <si>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</si>
  <si>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</si>
  <si>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</si>
  <si>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</si>
  <si>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</si>
  <si>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</si>
  <si>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</si>
  <si>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</si>
  <si>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</si>
  <si>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</si>
  <si>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</si>
  <si>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</si>
  <si>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</si>
  <si>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</si>
  <si>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</si>
  <si>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</si>
  <si>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</si>
  <si>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</si>
  <si>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</si>
  <si>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</si>
  <si>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</si>
  <si>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</si>
  <si>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</si>
  <si>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</si>
  <si>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</si>
  <si>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</si>
  <si>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</si>
  <si>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</si>
  <si>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</si>
  <si>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</si>
  <si>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</si>
  <si>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</si>
  <si>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</si>
  <si>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</si>
  <si>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</si>
  <si>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</si>
  <si>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</si>
  <si>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</si>
  <si>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</si>
  <si>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</si>
  <si>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</si>
  <si>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</si>
  <si>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</si>
  <si>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</si>
  <si>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</si>
  <si>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</si>
  <si>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</si>
  <si>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</si>
  <si>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</si>
  <si>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</si>
  <si>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</si>
  <si>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</si>
  <si>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</si>
  <si>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</si>
  <si>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</si>
  <si>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</si>
  <si>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</si>
  <si>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</si>
  <si>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</si>
  <si>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</si>
  <si>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</si>
  <si>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</si>
  <si>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</si>
  <si>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</si>
  <si>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</si>
  <si>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</si>
  <si>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</si>
  <si>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</si>
  <si>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</si>
  <si>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</si>
  <si>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</si>
  <si>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</si>
  <si>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</si>
  <si>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</si>
  <si>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</si>
  <si>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</si>
  <si>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</si>
  <si>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</si>
  <si>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</si>
  <si>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</si>
  <si>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</si>
  <si>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</si>
  <si>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</si>
  <si>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</si>
  <si>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</si>
  <si>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</si>
  <si>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</si>
  <si>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</si>
  <si>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</si>
  <si>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</si>
  <si>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</si>
  <si>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</si>
  <si>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</si>
  <si>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</si>
  <si>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</si>
  <si>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</si>
  <si>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</si>
  <si>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</si>
  <si>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</si>
  <si>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</si>
  <si>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</si>
  <si>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</si>
  <si>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</si>
  <si>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</si>
  <si>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</si>
  <si>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</si>
  <si>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</si>
  <si>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</si>
  <si>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</si>
  <si>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</si>
  <si>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</si>
  <si>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</si>
  <si>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</si>
  <si>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</si>
  <si>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</si>
  <si>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</si>
  <si>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</si>
  <si>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</si>
  <si>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</si>
  <si>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</si>
  <si>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</si>
  <si>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</si>
  <si>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</si>
  <si>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</si>
  <si>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</si>
  <si>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</si>
  <si>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</si>
  <si>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</si>
  <si>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</si>
  <si>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</si>
  <si>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</si>
  <si>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</si>
  <si>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</si>
  <si>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</si>
  <si>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</si>
  <si>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</si>
  <si>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</si>
  <si>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</si>
  <si>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</si>
  <si>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</si>
  <si>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</si>
  <si>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</si>
  <si>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</si>
  <si>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</si>
  <si>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</si>
  <si>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</si>
  <si>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</si>
  <si>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</si>
  <si>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</si>
  <si>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</si>
  <si>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</si>
  <si>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</si>
  <si>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</si>
  <si>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</si>
  <si>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</si>
  <si>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</si>
  <si>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</si>
  <si>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</si>
  <si>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</si>
  <si>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</si>
  <si>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</si>
  <si>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</si>
  <si>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</si>
  <si>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</si>
  <si>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</si>
  <si>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</si>
  <si>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</si>
  <si>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</si>
  <si>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</si>
  <si>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</si>
  <si>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</si>
  <si>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</si>
  <si>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</si>
  <si>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</si>
  <si>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</si>
  <si>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</si>
  <si>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</si>
  <si>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</si>
  <si>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</si>
  <si>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</si>
  <si>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</si>
  <si>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</si>
  <si>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</si>
  <si>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</si>
  <si>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</si>
  <si>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</si>
  <si>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</si>
  <si>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</si>
  <si>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</si>
  <si>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</si>
  <si>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</si>
  <si>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</si>
  <si>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</si>
  <si>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</si>
  <si>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</si>
  <si>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</si>
  <si>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</si>
  <si>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</si>
  <si>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</si>
  <si>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</si>
  <si>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</si>
  <si>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</si>
  <si>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</si>
  <si>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</si>
  <si>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</si>
  <si>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</si>
  <si>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</si>
  <si>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</si>
  <si>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</si>
  <si>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</si>
  <si>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</si>
  <si>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</si>
  <si>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</si>
  <si>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</si>
  <si>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</si>
  <si>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</si>
  <si>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</si>
  <si>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</si>
  <si>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</si>
  <si>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</si>
  <si>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</si>
  <si>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</si>
  <si>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</si>
  <si>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</si>
  <si>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</si>
  <si>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</si>
  <si>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</si>
  <si>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</si>
  <si>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</si>
  <si>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</si>
  <si>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</si>
  <si>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</si>
  <si>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</si>
  <si>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</si>
  <si>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</si>
  <si>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</si>
  <si>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</si>
  <si>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</si>
  <si>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</si>
  <si>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</si>
  <si>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</si>
  <si>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</si>
  <si>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</si>
  <si>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</si>
  <si>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</si>
  <si>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</si>
  <si>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</si>
  <si>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</si>
  <si>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</si>
  <si>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</si>
  <si>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</si>
  <si>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</si>
  <si>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</si>
  <si>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</si>
  <si>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</si>
  <si>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</si>
  <si>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</si>
  <si>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</si>
  <si>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</si>
  <si>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</si>
  <si>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</si>
  <si>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</si>
  <si>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</si>
  <si>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</si>
  <si>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</si>
  <si>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</si>
  <si>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</si>
  <si>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</si>
  <si>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</si>
  <si>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</si>
  <si>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</si>
  <si>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</si>
  <si>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</si>
  <si>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</si>
  <si>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</si>
  <si>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</si>
  <si>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</si>
  <si>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</si>
  <si>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</si>
  <si>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</si>
  <si>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</si>
  <si>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</si>
  <si>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</si>
  <si>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</si>
  <si>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</si>
  <si>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</si>
  <si>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</si>
  <si>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</si>
  <si>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</si>
  <si>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</si>
  <si>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</si>
  <si>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</si>
  <si>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</si>
  <si>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</si>
  <si>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</si>
  <si>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</si>
  <si>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</si>
  <si>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</si>
  <si>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</si>
  <si>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</si>
  <si>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</si>
  <si>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</si>
  <si>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</si>
  <si>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</si>
  <si>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</si>
  <si>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</si>
  <si>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</si>
  <si>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</si>
  <si>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</si>
  <si>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</si>
  <si>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</si>
  <si>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</si>
  <si>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</si>
  <si>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</si>
  <si>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</si>
  <si>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</si>
  <si>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</si>
  <si>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</si>
  <si>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</si>
  <si>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</si>
  <si>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</si>
  <si>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</si>
  <si>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</si>
  <si>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</si>
  <si>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</si>
  <si>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</si>
  <si>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</si>
  <si>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</si>
  <si>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</si>
  <si>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</si>
  <si>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</si>
  <si>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</si>
  <si>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</si>
  <si>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</si>
  <si>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</si>
  <si>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</si>
  <si>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</si>
  <si>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</si>
  <si>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</si>
  <si>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</si>
  <si>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</si>
  <si>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</si>
  <si>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</si>
  <si>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</si>
  <si>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</si>
  <si>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</si>
  <si>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</si>
  <si>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</si>
  <si>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</si>
  <si>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</si>
  <si>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</si>
  <si>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</si>
  <si>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</si>
  <si>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</si>
  <si>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</si>
  <si>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</si>
  <si>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</si>
  <si>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</si>
  <si>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</si>
  <si>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</si>
  <si>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</si>
  <si>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</si>
  <si>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</si>
  <si>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</si>
  <si>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</si>
  <si>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</si>
  <si>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</si>
  <si>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</si>
  <si>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</si>
  <si>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</si>
  <si>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</si>
  <si>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</si>
  <si>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</si>
  <si>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</si>
  <si>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</si>
  <si>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</si>
  <si>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</si>
  <si>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</si>
  <si>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</si>
  <si>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</si>
  <si>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</si>
  <si>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</si>
  <si>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</si>
  <si>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</si>
  <si>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</si>
  <si>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</si>
  <si>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</si>
  <si>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</si>
  <si>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</si>
  <si>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</si>
  <si>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</si>
  <si>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</si>
  <si>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</si>
  <si>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</si>
  <si>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</si>
  <si>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</si>
  <si>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</si>
  <si>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</si>
  <si>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</si>
  <si>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</si>
  <si>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</si>
  <si>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</si>
  <si>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</si>
  <si>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</si>
  <si>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</si>
  <si>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</si>
  <si>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</si>
  <si>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</si>
  <si>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</si>
  <si>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</si>
  <si>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</si>
  <si>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</si>
  <si>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</si>
  <si>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</si>
  <si>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</si>
  <si>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</si>
  <si>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</si>
  <si>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</si>
  <si>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</si>
  <si>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</si>
  <si>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</si>
  <si>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</si>
  <si>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</si>
  <si>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</si>
  <si>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</si>
  <si>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</si>
  <si>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</si>
  <si>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</si>
  <si>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</si>
  <si>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</si>
  <si>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</si>
  <si>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</si>
  <si>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</si>
  <si>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</si>
  <si>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</si>
  <si>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</si>
  <si>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</si>
  <si>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</si>
  <si>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</si>
  <si>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</si>
  <si>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</si>
  <si>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</si>
  <si>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</si>
  <si>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</si>
  <si>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</si>
  <si>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</si>
  <si>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</si>
  <si>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</si>
  <si>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</si>
  <si>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</si>
  <si>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</si>
  <si>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</si>
  <si>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</si>
  <si>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</si>
  <si>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</si>
  <si>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</si>
  <si>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</si>
  <si>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</si>
  <si>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</si>
  <si>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</si>
  <si>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</si>
  <si>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</si>
  <si>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</si>
  <si>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</si>
  <si>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</si>
  <si>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</si>
  <si>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</si>
  <si>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</si>
  <si>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</si>
  <si>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</si>
  <si>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</si>
  <si>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</si>
  <si>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</si>
  <si>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</si>
  <si>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</si>
  <si>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</si>
  <si>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</si>
  <si>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</si>
  <si>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</si>
  <si>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</si>
  <si>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</si>
  <si>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</si>
  <si>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</si>
  <si>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</si>
  <si>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</si>
  <si>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</si>
  <si>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</si>
  <si>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</si>
  <si>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</si>
  <si>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</si>
  <si>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</si>
  <si>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</si>
  <si>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</si>
  <si>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</si>
  <si>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</si>
  <si>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</si>
  <si>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</si>
  <si>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</si>
  <si>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</si>
  <si>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</si>
  <si>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</si>
  <si>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</si>
  <si>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</si>
  <si>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</si>
  <si>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</si>
  <si>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</si>
  <si>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</si>
  <si>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</si>
  <si>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</si>
  <si>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</si>
  <si>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</si>
  <si>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</si>
  <si>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</si>
  <si>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</si>
  <si>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</si>
  <si>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</si>
  <si>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</si>
  <si>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</si>
  <si>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</si>
  <si>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</si>
  <si>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</si>
  <si>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</si>
  <si>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</si>
  <si>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</si>
  <si>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</si>
  <si>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</si>
  <si>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</si>
  <si>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</si>
  <si>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</si>
  <si>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</si>
  <si>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</si>
  <si>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</si>
  <si>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</si>
  <si>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</si>
  <si>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</si>
  <si>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</si>
  <si>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</si>
  <si>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</si>
  <si>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</si>
  <si>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</si>
  <si>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</si>
  <si>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</si>
  <si>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</si>
  <si>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</si>
  <si>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</si>
  <si>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</si>
  <si>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</si>
  <si>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</si>
  <si>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</si>
  <si>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</si>
  <si>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</si>
  <si>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</si>
  <si>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</si>
  <si>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</si>
  <si>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</si>
  <si>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</si>
  <si>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</si>
  <si>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</si>
  <si>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</si>
  <si>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</si>
  <si>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</si>
  <si>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</si>
  <si>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</si>
  <si>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</si>
  <si>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</si>
  <si>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</si>
  <si>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</si>
  <si>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</si>
  <si>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</si>
  <si>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</si>
  <si>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</si>
  <si>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</si>
  <si>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</si>
  <si>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</si>
  <si>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</si>
  <si>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</si>
  <si>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</si>
  <si>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</si>
  <si>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</si>
  <si>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</si>
  <si>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</si>
  <si>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</si>
  <si>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</si>
  <si>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</si>
  <si>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</si>
  <si>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</si>
  <si>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</si>
  <si>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</si>
  <si>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</si>
  <si>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</si>
  <si>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</si>
  <si>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</si>
  <si>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</si>
  <si>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</si>
  <si>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</si>
  <si>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</si>
  <si>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</si>
  <si>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</si>
  <si>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</si>
  <si>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</si>
  <si>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</si>
  <si>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</si>
  <si>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</si>
  <si>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</si>
  <si>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</si>
  <si>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</si>
  <si>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</si>
  <si>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</si>
  <si>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</si>
  <si>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</si>
  <si>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</si>
  <si>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</si>
  <si>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</si>
  <si>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</si>
  <si>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</si>
  <si>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</si>
  <si>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</si>
  <si>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</si>
  <si>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</si>
  <si>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</si>
  <si>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</si>
  <si>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</si>
  <si>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</si>
  <si>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</si>
  <si>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</si>
  <si>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</si>
  <si>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</si>
  <si>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</si>
  <si>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</si>
  <si>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</si>
  <si>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</si>
  <si>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</si>
  <si>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</si>
  <si>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</si>
  <si>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</si>
  <si>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</si>
  <si>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</si>
  <si>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</si>
  <si>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</si>
  <si>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</si>
  <si>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</si>
  <si>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</si>
  <si>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</si>
  <si>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</si>
  <si>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</si>
  <si>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</si>
  <si>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</si>
  <si>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</si>
  <si>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</si>
  <si>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</si>
  <si>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</si>
  <si>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</si>
  <si>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</si>
  <si>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</si>
  <si>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</si>
  <si>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</si>
  <si>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</si>
  <si>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</si>
  <si>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</si>
  <si>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</si>
  <si>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</si>
  <si>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</si>
  <si>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</si>
  <si>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</si>
  <si>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</si>
  <si>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</si>
  <si>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</si>
  <si>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</si>
  <si>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</si>
  <si>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</si>
  <si>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</si>
  <si>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</si>
  <si>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</si>
  <si>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</si>
  <si>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</si>
  <si>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</si>
  <si>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</si>
  <si>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</si>
  <si>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</si>
  <si>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</si>
  <si>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</si>
  <si>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</si>
  <si>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</si>
  <si>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</si>
  <si>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</si>
  <si>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</si>
  <si>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</si>
  <si>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</si>
  <si>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</si>
  <si>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</si>
  <si>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</si>
  <si>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</si>
  <si>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</si>
  <si>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</si>
  <si>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</si>
  <si>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</si>
  <si>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</si>
  <si>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</si>
  <si>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</si>
  <si>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</si>
  <si>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</si>
  <si>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</si>
  <si>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</si>
  <si>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</si>
  <si>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</si>
  <si>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</si>
  <si>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</si>
  <si>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</si>
  <si>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</si>
  <si>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</si>
  <si>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</si>
  <si>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</si>
  <si>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</si>
  <si>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</si>
  <si>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</si>
  <si>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</si>
  <si>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</si>
  <si>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</si>
  <si>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</si>
  <si>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</si>
  <si>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</si>
  <si>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</si>
  <si>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</si>
  <si>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</si>
  <si>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</si>
  <si>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</si>
  <si>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</si>
  <si>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</si>
  <si>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</si>
  <si>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</si>
  <si>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</si>
  <si>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</si>
  <si>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</si>
  <si>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</si>
  <si>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</si>
  <si>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</si>
  <si>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</si>
  <si>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</si>
  <si>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</si>
  <si>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</si>
  <si>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</si>
  <si>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</si>
  <si>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</si>
  <si>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</si>
  <si>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</si>
  <si>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</si>
  <si>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</si>
  <si>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</si>
  <si>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</si>
  <si>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</si>
  <si>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</si>
  <si>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</si>
  <si>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</si>
  <si>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</si>
  <si>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</si>
  <si>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</si>
  <si>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</si>
  <si>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</si>
  <si>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</si>
  <si>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</si>
  <si>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</si>
  <si>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</si>
  <si>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</si>
  <si>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</si>
  <si>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</si>
  <si>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</si>
  <si>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</si>
  <si>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</si>
  <si>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</si>
  <si>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</si>
  <si>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</si>
  <si>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</si>
  <si>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</si>
  <si>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</si>
  <si>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</si>
  <si>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</si>
  <si>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</si>
  <si>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</si>
  <si>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</si>
  <si>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</si>
  <si>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</si>
  <si>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</si>
  <si>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</si>
  <si>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</si>
  <si>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</si>
  <si>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</si>
  <si>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</si>
  <si>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</si>
  <si>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</si>
  <si>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</si>
  <si>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</si>
  <si>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</si>
  <si>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</si>
  <si>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</si>
  <si>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</si>
  <si>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</si>
  <si>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</si>
  <si>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</si>
  <si>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</si>
  <si>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</si>
  <si>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</si>
  <si>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</si>
  <si>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</si>
  <si>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</si>
  <si>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</si>
  <si>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</si>
  <si>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</si>
  <si>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</si>
  <si>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</si>
  <si>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</si>
  <si>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</si>
  <si>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</si>
  <si>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</si>
  <si>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</si>
  <si>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</si>
  <si>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</si>
  <si>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</si>
  <si>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</si>
  <si>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</si>
  <si>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</si>
  <si>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</si>
  <si>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</si>
  <si>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</si>
  <si>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</si>
  <si>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</si>
  <si>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</si>
  <si>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</si>
  <si>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</si>
  <si>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</si>
  <si>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</si>
  <si>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</si>
  <si>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</si>
  <si>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</si>
  <si>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</si>
  <si>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</si>
  <si>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</si>
  <si>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</si>
  <si>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</si>
  <si>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</si>
  <si>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</si>
  <si>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</si>
  <si>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</si>
  <si>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</si>
  <si>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</si>
  <si>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</si>
  <si>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</si>
  <si>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</si>
  <si>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</si>
  <si>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</si>
  <si>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</si>
  <si>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</si>
  <si>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</si>
  <si>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</si>
  <si>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</si>
  <si>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</si>
  <si>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</si>
  <si>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</si>
  <si>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</si>
  <si>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</si>
  <si>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</si>
  <si>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</si>
  <si>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</si>
  <si>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</si>
  <si>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</si>
  <si>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</si>
  <si>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</si>
  <si>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</si>
  <si>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</si>
  <si>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</si>
  <si>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</si>
  <si>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</si>
  <si>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</si>
  <si>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</si>
  <si>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</si>
  <si>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</si>
  <si>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</si>
  <si>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</si>
  <si>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</si>
  <si>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</si>
  <si>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</si>
  <si>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</si>
  <si>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</si>
  <si>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</si>
  <si>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</si>
  <si>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</si>
  <si>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</si>
  <si>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</si>
  <si>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</si>
  <si>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</si>
  <si>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</si>
  <si>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</si>
  <si>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</si>
  <si>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</si>
  <si>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</si>
  <si>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</si>
  <si>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</si>
  <si>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</si>
  <si>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</si>
  <si>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</si>
  <si>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</si>
  <si>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</si>
  <si>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</si>
  <si>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</si>
  <si>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</si>
  <si>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</si>
  <si>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</si>
  <si>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</si>
  <si>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</si>
  <si>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</si>
  <si>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</si>
  <si>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</si>
  <si>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</si>
  <si>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</si>
  <si>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</si>
  <si>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</si>
  <si>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</si>
  <si>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</si>
  <si>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</si>
  <si>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</si>
  <si>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</si>
  <si>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</si>
  <si>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</si>
  <si>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</si>
  <si>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</si>
  <si>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</si>
  <si>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</si>
  <si>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</si>
  <si>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</si>
  <si>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</si>
  <si>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</si>
  <si>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</si>
  <si>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</si>
  <si>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</si>
  <si>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</si>
  <si>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</si>
  <si>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</si>
  <si>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</si>
  <si>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</si>
  <si>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</si>
  <si>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</si>
  <si>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</si>
  <si>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</si>
  <si>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</si>
  <si>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</si>
  <si>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</si>
  <si>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</si>
  <si>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</si>
  <si>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</si>
  <si>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</si>
  <si>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</si>
  <si>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</si>
  <si>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</si>
  <si>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</si>
  <si>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</si>
  <si>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</si>
  <si>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</si>
  <si>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</si>
  <si>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</si>
  <si>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</si>
  <si>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</si>
  <si>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</si>
  <si>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</si>
  <si>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</si>
  <si>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</si>
  <si>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</si>
  <si>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</si>
  <si>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</si>
  <si>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</si>
  <si>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</si>
  <si>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</si>
  <si>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</si>
  <si>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</si>
  <si>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</si>
  <si>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</si>
  <si>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</si>
  <si>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</si>
  <si>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</si>
  <si>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</si>
  <si>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</si>
  <si>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</si>
  <si>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</si>
  <si>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</si>
  <si>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</si>
  <si>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</si>
  <si>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</si>
  <si>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</si>
  <si>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</si>
  <si>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</si>
  <si>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</si>
  <si>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</si>
  <si>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</si>
  <si>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</si>
  <si>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</si>
  <si>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</si>
  <si>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</si>
  <si>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</si>
  <si>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</si>
  <si>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</si>
  <si>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</si>
  <si>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</si>
  <si>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</si>
  <si>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</si>
  <si>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</si>
  <si>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</si>
  <si>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</si>
  <si>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</si>
  <si>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</si>
  <si>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</si>
  <si>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</si>
  <si>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</si>
  <si>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</si>
  <si>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</si>
  <si>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</si>
  <si>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</si>
  <si>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</si>
  <si>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</si>
  <si>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</si>
  <si>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</si>
  <si>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</si>
  <si>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</si>
  <si>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</si>
  <si>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</si>
  <si>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</si>
  <si>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</si>
  <si>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</si>
  <si>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</si>
  <si>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</si>
  <si>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</si>
  <si>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</si>
  <si>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</si>
  <si>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</si>
  <si>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</si>
  <si>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</si>
  <si>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</si>
  <si>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</si>
  <si>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</si>
  <si>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</si>
  <si>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</si>
  <si>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</si>
  <si>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</si>
  <si>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</si>
  <si>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</si>
  <si>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</si>
  <si>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</si>
  <si>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</si>
  <si>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</si>
  <si>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</si>
  <si>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</si>
  <si>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</si>
  <si>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</si>
  <si>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</si>
  <si>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</si>
  <si>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</si>
  <si>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</si>
  <si>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</si>
  <si>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</si>
  <si>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</si>
  <si>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</si>
  <si>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</si>
  <si>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</si>
  <si>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</si>
  <si>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</si>
  <si>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</si>
  <si>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</si>
  <si>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</si>
  <si>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</si>
  <si>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</si>
  <si>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</si>
  <si>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</si>
  <si>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</si>
  <si>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</si>
  <si>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</si>
  <si>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</si>
  <si>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</si>
  <si>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</si>
  <si>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</si>
  <si>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</si>
  <si>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</si>
  <si>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</si>
  <si>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</si>
  <si>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</si>
  <si>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</si>
  <si>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</si>
  <si>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</si>
  <si>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</si>
  <si>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</si>
  <si>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</si>
  <si>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</si>
  <si>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</si>
  <si>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</si>
  <si>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</si>
  <si>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</si>
  <si>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</si>
  <si>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</si>
  <si>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</si>
  <si>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</si>
  <si>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</si>
  <si>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</si>
  <si>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</si>
  <si>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</si>
  <si>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</si>
  <si>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</si>
  <si>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</si>
  <si>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</si>
  <si>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</si>
  <si>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</si>
  <si>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</si>
  <si>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</si>
  <si>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</si>
  <si>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</si>
  <si>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</si>
  <si>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</si>
  <si>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</si>
  <si>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</si>
  <si>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</si>
  <si>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</si>
  <si>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</si>
  <si>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</si>
  <si>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</si>
  <si>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</si>
  <si>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</si>
  <si>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</si>
  <si>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</si>
  <si>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</si>
  <si>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</si>
  <si>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</si>
  <si>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</si>
  <si>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</si>
  <si>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</si>
  <si>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</si>
  <si>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</si>
  <si>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</si>
  <si>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</si>
  <si>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</si>
  <si>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</si>
  <si>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</si>
  <si>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</si>
  <si>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</si>
  <si>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</si>
  <si>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</si>
  <si>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</si>
  <si>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</si>
  <si>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</si>
  <si>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</si>
  <si>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</si>
  <si>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</si>
  <si>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</si>
  <si>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</si>
  <si>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</si>
  <si>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</si>
  <si>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</si>
  <si>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</si>
  <si>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</si>
  <si>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</si>
  <si>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</si>
  <si>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</si>
  <si>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</si>
  <si>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</si>
  <si>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</si>
  <si>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</si>
  <si>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</si>
  <si>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</si>
  <si>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</si>
  <si>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</si>
  <si>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</si>
  <si>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</si>
  <si>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</si>
  <si>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</si>
  <si>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</si>
  <si>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</si>
  <si>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</si>
  <si>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</si>
  <si>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</si>
  <si>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</si>
  <si>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</si>
  <si>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</si>
  <si>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</si>
  <si>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</si>
  <si>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</si>
  <si>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</si>
  <si>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</si>
  <si>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</si>
  <si>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</si>
  <si>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</si>
  <si>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</si>
  <si>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</si>
  <si>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</si>
  <si>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</si>
  <si>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</si>
  <si>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</si>
  <si>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</si>
  <si>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</si>
  <si>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</si>
  <si>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</si>
  <si>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</si>
  <si>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</si>
  <si>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</si>
  <si>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</si>
  <si>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</si>
  <si>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</si>
  <si>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</si>
  <si>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</si>
  <si>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</si>
  <si>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</si>
  <si>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</si>
  <si>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</si>
  <si>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</si>
  <si>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</si>
  <si>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</si>
  <si>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</si>
  <si>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</si>
  <si>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</si>
  <si>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</si>
  <si>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</si>
  <si>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</si>
  <si>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</si>
  <si>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</si>
  <si>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</si>
  <si>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</si>
  <si>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</si>
  <si>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</si>
  <si>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</si>
  <si>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</si>
  <si>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</si>
  <si>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</si>
  <si>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</si>
  <si>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</si>
  <si>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</si>
  <si>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</si>
  <si>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</si>
  <si>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</si>
  <si>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</si>
  <si>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</si>
  <si>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</si>
  <si>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</si>
  <si>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</si>
  <si>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</si>
  <si>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</si>
  <si>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</si>
  <si>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</si>
  <si>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</si>
  <si>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</si>
  <si>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</si>
  <si>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</si>
  <si>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</si>
  <si>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</si>
  <si>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</si>
  <si>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</si>
  <si>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</si>
  <si>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</si>
  <si>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</si>
  <si>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</si>
  <si>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</si>
  <si>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</si>
  <si>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</si>
  <si>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</si>
  <si>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</si>
  <si>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</si>
  <si>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</si>
  <si>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</si>
  <si>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</si>
  <si>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</si>
  <si>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</si>
  <si>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</si>
  <si>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</si>
  <si>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</si>
  <si>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</si>
  <si>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</si>
  <si>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</si>
  <si>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</si>
  <si>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</si>
  <si>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</si>
  <si>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</si>
  <si>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</si>
  <si>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</si>
  <si>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</si>
  <si>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</si>
  <si>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</si>
  <si>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</si>
  <si>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</si>
  <si>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</si>
  <si>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</si>
  <si>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</si>
  <si>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</si>
  <si>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</si>
  <si>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</si>
  <si>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</si>
  <si>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</si>
  <si>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</si>
  <si>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</si>
  <si>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</si>
  <si>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</si>
  <si>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</si>
  <si>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</si>
  <si>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</si>
  <si>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</si>
  <si>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</si>
  <si>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</si>
  <si>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</si>
  <si>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</si>
  <si>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</si>
  <si>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</si>
  <si>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</si>
  <si>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</si>
  <si>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</si>
  <si>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</si>
  <si>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</si>
  <si>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</si>
  <si>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</si>
  <si>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</si>
  <si>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</si>
  <si>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</si>
  <si>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</si>
  <si>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</si>
  <si>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</si>
  <si>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</si>
  <si>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</si>
  <si>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</si>
  <si>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</si>
  <si>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</si>
  <si>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</si>
  <si>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</si>
  <si>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</si>
  <si>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</si>
  <si>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</si>
  <si>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</si>
  <si>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</si>
  <si>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</si>
  <si>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</si>
  <si>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</si>
  <si>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</si>
  <si>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</si>
  <si>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</si>
  <si>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</si>
  <si>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</si>
  <si>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</si>
  <si>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</si>
  <si>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</si>
  <si>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</si>
  <si>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</si>
  <si>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</si>
  <si>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</si>
  <si>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</si>
  <si>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</si>
  <si>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</si>
  <si>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</si>
  <si>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</si>
  <si>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</si>
  <si>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</si>
  <si>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</si>
  <si>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</si>
  <si>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</si>
  <si>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</si>
  <si>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</si>
  <si>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</si>
  <si>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</si>
  <si>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</si>
  <si>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</si>
  <si>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</si>
  <si>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</si>
  <si>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</si>
  <si>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</si>
  <si>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</si>
  <si>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</si>
  <si>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</si>
  <si>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</si>
  <si>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</si>
  <si>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</si>
  <si>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</si>
  <si>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</si>
  <si>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</si>
  <si>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</si>
  <si>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</si>
  <si>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</si>
  <si>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</si>
  <si>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</si>
  <si>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</si>
  <si>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</si>
  <si>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</si>
  <si>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</si>
  <si>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</si>
  <si>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</si>
  <si>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</si>
  <si>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</si>
  <si>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</si>
  <si>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</si>
  <si>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</si>
  <si>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</si>
  <si>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</si>
  <si>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</si>
  <si>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</si>
  <si>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</si>
  <si>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</si>
  <si>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</si>
  <si>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</si>
  <si>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</si>
  <si>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</si>
  <si>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</si>
  <si>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</si>
  <si>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</si>
  <si>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</si>
  <si>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</si>
  <si>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</si>
  <si>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</si>
  <si>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</si>
  <si>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</si>
  <si>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</si>
  <si>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</si>
  <si>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</si>
  <si>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</si>
  <si>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</si>
  <si>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</si>
  <si>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</si>
  <si>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</si>
  <si>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</si>
  <si>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</si>
  <si>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</si>
  <si>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</si>
  <si>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</si>
  <si>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</si>
  <si>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</si>
  <si>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</si>
  <si>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</si>
  <si>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</si>
  <si>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</si>
  <si>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</si>
  <si>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</si>
  <si>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</si>
  <si>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</si>
  <si>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</si>
  <si>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</si>
  <si>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</si>
  <si>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</si>
  <si>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</si>
  <si>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</si>
  <si>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</si>
  <si>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</si>
  <si>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</si>
  <si>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</si>
  <si>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</si>
  <si>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</si>
  <si>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</si>
  <si>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</si>
  <si>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</si>
  <si>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</si>
  <si>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</si>
  <si>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</si>
  <si>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</si>
  <si>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</si>
  <si>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</si>
  <si>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</si>
  <si>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</si>
  <si>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</si>
  <si>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</si>
  <si>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</si>
  <si>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</si>
  <si>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</si>
  <si>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</si>
  <si>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</si>
  <si>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</si>
  <si>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</si>
  <si>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</si>
  <si>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</si>
  <si>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</si>
  <si>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</si>
  <si>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</si>
  <si>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</si>
  <si>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</si>
  <si>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</si>
  <si>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</si>
  <si>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</si>
  <si>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</si>
  <si>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</si>
  <si>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</si>
  <si>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</si>
  <si>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</si>
  <si>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</si>
  <si>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</si>
  <si>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</si>
  <si>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</si>
  <si>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</si>
  <si>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</si>
  <si>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</si>
  <si>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</si>
  <si>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</si>
  <si>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</si>
  <si>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</si>
  <si>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</si>
  <si>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</si>
  <si>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</si>
  <si>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</si>
  <si>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</si>
  <si>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</si>
  <si>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</si>
  <si>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</si>
  <si>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</si>
  <si>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</si>
  <si>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</si>
  <si>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</si>
  <si>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</si>
  <si>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</si>
  <si>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</si>
  <si>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</si>
  <si>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</si>
  <si>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</si>
  <si>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</si>
  <si>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</si>
  <si>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</si>
  <si>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</si>
  <si>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</si>
  <si>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</si>
  <si>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</si>
  <si>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</si>
  <si>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</si>
  <si>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</si>
  <si>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</si>
  <si>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</si>
  <si>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</si>
  <si>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</si>
  <si>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</si>
  <si>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</si>
  <si>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</si>
  <si>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</si>
  <si>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</si>
  <si>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</si>
  <si>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</si>
  <si>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</si>
  <si>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</si>
  <si>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</si>
  <si>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</si>
  <si>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</si>
  <si>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</si>
  <si>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</si>
  <si>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</si>
  <si>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</si>
  <si>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</si>
  <si>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</si>
  <si>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</si>
  <si>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</si>
  <si>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</si>
  <si>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</si>
  <si>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</si>
  <si>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</si>
  <si>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</si>
  <si>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</si>
  <si>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</si>
  <si>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</si>
  <si>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</si>
  <si>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</si>
  <si>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</si>
  <si>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</si>
  <si>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</si>
  <si>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</si>
  <si>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</si>
  <si>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</si>
  <si>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</si>
  <si>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</si>
  <si>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</si>
  <si>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</si>
  <si>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</si>
  <si>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</si>
  <si>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</si>
  <si>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</si>
  <si>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</si>
  <si>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</si>
  <si>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</si>
  <si>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</si>
  <si>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</si>
  <si>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</si>
  <si>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</si>
  <si>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</si>
  <si>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</si>
  <si>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</si>
  <si>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</si>
  <si>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</si>
  <si>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</si>
  <si>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</si>
  <si>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</si>
  <si>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</si>
  <si>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</si>
  <si>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</si>
  <si>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</si>
  <si>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</si>
  <si>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</si>
  <si>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</si>
  <si>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</si>
  <si>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</si>
  <si>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</si>
  <si>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</si>
  <si>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</si>
  <si>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</si>
  <si>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</si>
  <si>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</si>
  <si>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</si>
  <si>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</si>
  <si>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</si>
  <si>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</si>
  <si>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</si>
  <si>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</si>
  <si>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</si>
  <si>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</si>
  <si>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</si>
  <si>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</si>
  <si>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</si>
  <si>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</si>
  <si>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</si>
  <si>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</si>
  <si>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</si>
  <si>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</si>
  <si>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</si>
  <si>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</si>
  <si>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</si>
  <si>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</si>
  <si>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</si>
  <si>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</si>
  <si>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</si>
  <si>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</si>
  <si>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</si>
  <si>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</si>
  <si>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</si>
  <si>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</si>
  <si>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</si>
  <si>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</si>
  <si>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</si>
  <si>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</si>
  <si>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</si>
  <si>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</si>
  <si>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</si>
  <si>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</si>
  <si>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</si>
  <si>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</si>
  <si>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</si>
  <si>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</si>
  <si>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</si>
  <si>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</si>
  <si>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</si>
  <si>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</si>
  <si>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</si>
  <si>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</si>
  <si>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</si>
  <si>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</si>
  <si>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</si>
  <si>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</si>
  <si>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</si>
  <si>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</si>
  <si>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</si>
  <si>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</si>
  <si>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</si>
  <si>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</si>
  <si>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</si>
  <si>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</si>
  <si>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</si>
  <si>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</si>
  <si>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</si>
  <si>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</si>
  <si>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</si>
  <si>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</si>
  <si>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</si>
  <si>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</si>
  <si>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</si>
  <si>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</si>
  <si>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</si>
  <si>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</si>
  <si>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</si>
  <si>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</si>
  <si>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</si>
  <si>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</si>
  <si>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</si>
  <si>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</si>
  <si>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</si>
  <si>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</si>
  <si>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</si>
  <si>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</si>
  <si>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</si>
  <si>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</si>
  <si>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</si>
  <si>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</si>
  <si>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</si>
  <si>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</si>
  <si>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</si>
  <si>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</si>
  <si>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</si>
  <si>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</si>
  <si>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</si>
  <si>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</si>
  <si>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</si>
  <si>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</si>
  <si>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</si>
  <si>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</si>
  <si>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</si>
  <si>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</si>
  <si>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</si>
  <si>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</si>
  <si>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</si>
  <si>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</si>
  <si>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</si>
  <si>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</si>
  <si>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</si>
  <si>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</si>
  <si>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</si>
  <si>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</si>
  <si>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</si>
  <si>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</si>
  <si>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</si>
  <si>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</si>
  <si>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</si>
  <si>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</si>
  <si>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</si>
  <si>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</si>
  <si>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</si>
  <si>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</si>
  <si>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</si>
  <si>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</si>
  <si>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</si>
  <si>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</si>
  <si>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</si>
  <si>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</si>
  <si>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</si>
  <si>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</si>
  <si>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</si>
  <si>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</si>
  <si>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</si>
  <si>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</si>
  <si>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</si>
  <si>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</si>
  <si>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</si>
  <si>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</si>
  <si>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</si>
  <si>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</si>
  <si>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</si>
  <si>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</si>
  <si>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</si>
  <si>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</si>
  <si>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</si>
  <si>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</si>
  <si>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</si>
  <si>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</si>
  <si>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</si>
  <si>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</si>
  <si>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</si>
  <si>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</si>
  <si>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</si>
  <si>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</si>
  <si>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</si>
  <si>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</si>
  <si>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</si>
  <si>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</si>
  <si>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</si>
  <si>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</si>
  <si>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</si>
  <si>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</si>
  <si>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</si>
  <si>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</si>
  <si>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</si>
  <si>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</si>
  <si>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</si>
  <si>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</si>
  <si>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</si>
  <si>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</si>
  <si>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</si>
  <si>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</si>
  <si>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</si>
  <si>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</si>
  <si>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</si>
  <si>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</si>
  <si>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</si>
  <si>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</si>
  <si>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</si>
  <si>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</si>
  <si>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</si>
  <si>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</si>
  <si>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</si>
  <si>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</si>
  <si>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</si>
  <si>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</si>
  <si>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</si>
  <si>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</si>
  <si>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</si>
  <si>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</si>
  <si>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</si>
  <si>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</si>
  <si>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</si>
  <si>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</si>
  <si>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</si>
  <si>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</si>
  <si>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</si>
  <si>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</si>
  <si>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</si>
  <si>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</si>
  <si>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</si>
  <si>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</si>
  <si>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</si>
  <si>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</si>
  <si>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</si>
  <si>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</si>
  <si>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</si>
  <si>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</si>
  <si>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</si>
  <si>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</si>
  <si>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</si>
  <si>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</si>
  <si>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</si>
  <si>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</si>
  <si>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</si>
  <si>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</si>
  <si>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</si>
  <si>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</si>
  <si>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</si>
  <si>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</si>
  <si>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</si>
  <si>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</si>
  <si>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</si>
  <si>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</si>
  <si>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</si>
  <si>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</si>
  <si>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</si>
  <si>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</si>
  <si>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</si>
  <si>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</si>
  <si>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</si>
  <si>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</si>
  <si>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</si>
  <si>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</si>
  <si>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</si>
  <si>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</si>
  <si>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</si>
  <si>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</si>
  <si>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</si>
  <si>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</si>
  <si>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</si>
  <si>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</si>
  <si>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</si>
  <si>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</si>
  <si>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</si>
  <si>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</si>
  <si>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</si>
  <si>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</si>
  <si>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</si>
  <si>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</si>
  <si>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</si>
  <si>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</si>
  <si>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</si>
  <si>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</si>
  <si>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</si>
  <si>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</si>
  <si>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</si>
  <si>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</si>
  <si>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</si>
  <si>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</si>
  <si>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</si>
  <si>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</si>
  <si>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</si>
  <si>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</si>
  <si>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</si>
  <si>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</si>
  <si>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</si>
  <si>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</si>
  <si>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</si>
  <si>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</si>
  <si>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</si>
  <si>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</si>
  <si>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</si>
  <si>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</si>
  <si>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</si>
  <si>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</si>
  <si>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</si>
  <si>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</si>
  <si>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</si>
  <si>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</si>
  <si>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</si>
  <si>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</si>
  <si>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</si>
  <si>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</si>
  <si>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</si>
  <si>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</si>
  <si>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</si>
  <si>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</si>
  <si>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</si>
  <si>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</si>
  <si>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</si>
  <si>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</si>
  <si>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</si>
  <si>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</si>
  <si>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</si>
  <si>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</si>
  <si>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</si>
  <si>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</si>
  <si>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</si>
  <si>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</si>
  <si>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</si>
  <si>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</si>
  <si>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</si>
  <si>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</si>
  <si>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</si>
  <si>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</si>
  <si>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</si>
  <si>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</si>
  <si>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</si>
  <si>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</si>
  <si>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</si>
  <si>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</si>
  <si>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</si>
  <si>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</si>
  <si>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</si>
  <si>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</si>
  <si>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</si>
  <si>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</si>
  <si>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</si>
  <si>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</si>
  <si>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</si>
  <si>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</si>
  <si>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</si>
  <si>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</si>
  <si>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</si>
  <si>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</si>
  <si>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</si>
  <si>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</si>
  <si>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</si>
  <si>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</si>
  <si>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</si>
  <si>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</si>
  <si>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</si>
  <si>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</si>
  <si>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</si>
  <si>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</si>
  <si>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</si>
  <si>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</si>
  <si>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</si>
  <si>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</si>
  <si>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</si>
  <si>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</si>
  <si>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</si>
  <si>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</si>
  <si>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</si>
  <si>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</si>
  <si>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</si>
  <si>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</si>
  <si>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</si>
  <si>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</si>
  <si>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</si>
  <si>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</si>
  <si>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</si>
  <si>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</si>
  <si>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</si>
  <si>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</si>
  <si>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</si>
  <si>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</si>
  <si>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</si>
  <si>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</si>
  <si>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</si>
  <si>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</si>
  <si>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</si>
  <si>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</si>
  <si>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</si>
  <si>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</si>
  <si>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</si>
  <si>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</si>
  <si>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</si>
  <si>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</si>
  <si>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</si>
  <si>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</si>
  <si>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</si>
  <si>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</si>
  <si>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</si>
  <si>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</si>
  <si>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</si>
  <si>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</si>
  <si>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</si>
  <si>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</si>
  <si>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</si>
  <si>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</si>
  <si>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</si>
  <si>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</si>
  <si>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</si>
  <si>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</si>
  <si>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</si>
  <si>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</si>
  <si>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</si>
  <si>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</si>
  <si>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</si>
  <si>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</si>
  <si>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</si>
  <si>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</si>
  <si>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</si>
  <si>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</si>
  <si>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</si>
  <si>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</si>
  <si>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</si>
  <si>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</si>
  <si>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</si>
  <si>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</si>
  <si>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</si>
  <si>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</si>
  <si>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</si>
  <si>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</si>
  <si>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</si>
  <si>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</si>
  <si>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</si>
  <si>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</si>
  <si>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</si>
  <si>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</si>
  <si>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</si>
  <si>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</si>
  <si>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</si>
  <si>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</si>
  <si>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</si>
  <si>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</si>
  <si>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</si>
  <si>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</si>
  <si>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</si>
  <si>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</si>
  <si>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</si>
  <si>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</si>
  <si>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</si>
  <si>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</si>
  <si>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</si>
  <si>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</si>
  <si>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</si>
  <si>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</si>
  <si>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</si>
  <si>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</si>
  <si>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</si>
  <si>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</si>
  <si>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</si>
  <si>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</si>
  <si>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</si>
  <si>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</si>
  <si>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</si>
  <si>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</si>
  <si>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</si>
  <si>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</si>
  <si>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</si>
  <si>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</si>
  <si>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</si>
  <si>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</si>
  <si>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</si>
  <si>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</si>
  <si>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</si>
  <si>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</si>
  <si>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</si>
  <si>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</si>
  <si>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</si>
  <si>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</si>
  <si>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</si>
  <si>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</si>
  <si>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</si>
  <si>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</si>
  <si>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</si>
  <si>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</si>
  <si>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</si>
  <si>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</si>
  <si>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</si>
  <si>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</si>
  <si>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</si>
  <si>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</si>
  <si>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</si>
  <si>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</si>
  <si>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</si>
  <si>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</si>
  <si>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</si>
  <si>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</si>
  <si>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</si>
  <si>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</si>
  <si>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</si>
  <si>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</si>
  <si>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</si>
  <si>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</si>
  <si>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</si>
  <si>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</si>
  <si>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</si>
  <si>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</si>
  <si>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</si>
  <si>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</si>
  <si>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</si>
  <si>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</si>
  <si>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</si>
  <si>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</si>
  <si>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</si>
  <si>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</si>
  <si>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</si>
  <si>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</si>
  <si>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</si>
  <si>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</si>
  <si>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</si>
  <si>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</si>
  <si>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</si>
  <si>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</si>
  <si>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</si>
  <si>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</si>
  <si>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</si>
  <si>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</si>
  <si>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</si>
  <si>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</si>
  <si>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</si>
  <si>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</si>
  <si>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</si>
  <si>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</si>
  <si>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</si>
  <si>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</si>
  <si>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</si>
  <si>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</si>
  <si>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</si>
  <si>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</si>
  <si>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</si>
  <si>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</si>
  <si>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</si>
  <si>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</si>
  <si>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</si>
  <si>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</si>
  <si>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</si>
  <si>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</si>
  <si>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</si>
  <si>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</si>
  <si>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</si>
  <si>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</si>
  <si>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</si>
  <si>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</si>
  <si>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</si>
  <si>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</si>
  <si>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</si>
  <si>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</si>
  <si>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</si>
  <si>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</si>
  <si>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</si>
  <si>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</si>
  <si>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</si>
  <si>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</si>
  <si>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</si>
  <si>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</si>
  <si>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</si>
  <si>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</si>
  <si>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</si>
  <si>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</si>
  <si>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</si>
  <si>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</si>
  <si>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</si>
  <si>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</si>
  <si>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</si>
  <si>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</si>
  <si>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</si>
  <si>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</si>
  <si>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</si>
  <si>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</si>
  <si>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</si>
  <si>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</si>
  <si>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</si>
  <si>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</si>
  <si>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</si>
  <si>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</si>
  <si>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</si>
  <si>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</si>
  <si>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</si>
  <si>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</si>
  <si>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</si>
  <si>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</si>
  <si>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</si>
  <si>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</si>
  <si>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</si>
  <si>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</si>
  <si>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</si>
  <si>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</si>
  <si>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</si>
  <si>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</si>
  <si>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</si>
  <si>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</si>
  <si>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</si>
  <si>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</si>
  <si>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</si>
  <si>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</si>
  <si>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</si>
  <si>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</si>
  <si>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</si>
  <si>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</si>
  <si>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</si>
  <si>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</si>
  <si>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</si>
  <si>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</si>
  <si>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</si>
  <si>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</si>
  <si>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</si>
  <si>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</si>
  <si>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</si>
  <si>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</si>
  <si>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</si>
  <si>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</si>
  <si>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</si>
  <si>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</si>
  <si>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</si>
  <si>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</si>
  <si>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</si>
  <si>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</si>
  <si>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</si>
  <si>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</si>
  <si>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</si>
  <si>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</si>
  <si>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</si>
  <si>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</si>
  <si>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</si>
  <si>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</si>
  <si>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</si>
  <si>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</si>
  <si>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</si>
  <si>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</si>
  <si>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</si>
  <si>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</si>
  <si>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</si>
  <si>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</si>
  <si>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</si>
  <si>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</si>
  <si>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</si>
  <si>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</si>
  <si>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</si>
  <si>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</si>
  <si>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</si>
  <si>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</si>
  <si>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</si>
  <si>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</si>
  <si>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</si>
  <si>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</si>
  <si>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</si>
  <si>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</si>
  <si>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</si>
  <si>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</si>
  <si>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</si>
  <si>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</si>
  <si>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</si>
  <si>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</si>
  <si>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</si>
  <si>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</si>
  <si>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</si>
  <si>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</si>
  <si>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</si>
  <si>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</si>
  <si>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</si>
  <si>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</si>
  <si>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</si>
  <si>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</si>
  <si>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</si>
  <si>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</si>
  <si>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</si>
  <si>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</si>
  <si>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</si>
  <si>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</si>
  <si>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</si>
  <si>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</si>
  <si>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</si>
  <si>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</si>
  <si>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</si>
  <si>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</si>
  <si>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</si>
  <si>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</si>
  <si>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</si>
  <si>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</si>
  <si>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</si>
  <si>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</si>
  <si>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</si>
  <si>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</si>
  <si>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</si>
  <si>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</si>
  <si>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</si>
  <si>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</si>
  <si>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</si>
  <si>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</si>
  <si>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</si>
  <si>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</si>
  <si>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</si>
  <si>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</si>
  <si>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</si>
  <si>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</si>
  <si>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</si>
  <si>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</si>
  <si>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</si>
  <si>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</si>
  <si>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</si>
  <si>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</si>
  <si>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</si>
  <si>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</si>
  <si>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</si>
  <si>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</si>
  <si>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</si>
  <si>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</si>
  <si>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</si>
  <si>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</si>
  <si>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</si>
  <si>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</si>
  <si>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</si>
  <si>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</si>
  <si>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</si>
  <si>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</si>
  <si>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</si>
  <si>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</si>
  <si>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</si>
  <si>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</si>
  <si>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</si>
  <si>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</si>
  <si>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</si>
  <si>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</si>
  <si>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</si>
  <si>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</si>
  <si>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</si>
  <si>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</si>
  <si>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</si>
  <si>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</si>
  <si>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</si>
  <si>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</si>
  <si>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</si>
  <si>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</si>
  <si>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</si>
  <si>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</si>
  <si>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</si>
  <si>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</si>
  <si>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</si>
  <si>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</si>
  <si>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</si>
  <si>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</si>
  <si>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</si>
  <si>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</si>
  <si>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</si>
  <si>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</si>
  <si>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</si>
  <si>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</si>
  <si>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</si>
  <si>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</si>
  <si>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</si>
  <si>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</si>
  <si>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</si>
  <si>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</si>
  <si>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</si>
  <si>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</si>
  <si>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</si>
  <si>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</si>
  <si>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</si>
  <si>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</si>
  <si>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</si>
  <si>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</si>
  <si>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</si>
  <si>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</si>
  <si>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</si>
  <si>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</si>
  <si>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</si>
  <si>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</si>
  <si>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</si>
  <si>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</si>
  <si>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</si>
  <si>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</si>
  <si>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</si>
  <si>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</si>
  <si>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</si>
  <si>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</si>
  <si>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</si>
  <si>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</si>
  <si>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</si>
  <si>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</si>
  <si>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</si>
  <si>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</si>
  <si>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</si>
  <si>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</si>
  <si>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</si>
  <si>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</si>
  <si>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</si>
  <si>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</si>
  <si>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</si>
  <si>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</si>
  <si>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</si>
  <si>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</si>
  <si>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</si>
  <si>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</si>
  <si>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</si>
  <si>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</si>
  <si>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</si>
  <si>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</si>
  <si>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</si>
  <si>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</si>
  <si>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</si>
  <si>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</si>
  <si>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</si>
  <si>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</si>
  <si>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</si>
  <si>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</si>
  <si>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</si>
  <si>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</si>
  <si>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</si>
  <si>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</si>
  <si>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</si>
  <si>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</si>
  <si>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</si>
  <si>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</si>
  <si>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</si>
  <si>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</si>
  <si>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</si>
  <si>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</si>
  <si>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</si>
  <si>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</si>
  <si>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</si>
  <si>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</si>
  <si>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</si>
  <si>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</si>
  <si>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</si>
  <si>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</si>
  <si>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</si>
  <si>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</si>
  <si>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</si>
  <si>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</si>
  <si>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</si>
  <si>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</si>
  <si>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</si>
  <si>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</si>
  <si>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</si>
  <si>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</si>
  <si>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</si>
  <si>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</si>
  <si>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</si>
  <si>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</si>
  <si>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</si>
  <si>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</si>
  <si>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</si>
  <si>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</si>
  <si>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</si>
  <si>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</si>
  <si>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</si>
  <si>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</si>
  <si>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</si>
  <si>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</si>
  <si>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</si>
  <si>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</si>
  <si>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</si>
  <si>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</si>
  <si>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</si>
  <si>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</si>
  <si>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</si>
  <si>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</si>
  <si>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</si>
  <si>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</si>
  <si>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</si>
  <si>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</si>
  <si>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</si>
  <si>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</si>
  <si>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</si>
  <si>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</si>
  <si>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</si>
  <si>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</si>
  <si>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</si>
  <si>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</si>
  <si>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</si>
  <si>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</si>
  <si>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</si>
  <si>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</si>
  <si>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</si>
  <si>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</si>
  <si>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</si>
  <si>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</si>
  <si>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</si>
  <si>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</si>
  <si>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</si>
  <si>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</si>
  <si>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</si>
  <si>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</si>
  <si>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</si>
  <si>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</si>
  <si>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</si>
  <si>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</si>
  <si>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</si>
  <si>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</si>
  <si>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</si>
  <si>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</si>
  <si>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</si>
  <si>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</si>
  <si>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</si>
  <si>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</si>
  <si>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</si>
  <si>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</si>
  <si>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</si>
  <si>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</si>
  <si>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</si>
  <si>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</si>
  <si>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</si>
  <si>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</si>
  <si>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</si>
  <si>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</si>
  <si>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</si>
  <si>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</si>
  <si>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</si>
  <si>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</si>
  <si>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</si>
  <si>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</si>
  <si>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</si>
  <si>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</si>
  <si>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</si>
  <si>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</si>
  <si>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</si>
  <si>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</si>
  <si>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</si>
  <si>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</si>
  <si>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</si>
  <si>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</si>
  <si>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</si>
  <si>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</si>
  <si>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</si>
  <si>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</si>
  <si>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</si>
  <si>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</si>
  <si>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</si>
  <si>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</si>
  <si>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</si>
  <si>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</si>
  <si>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</si>
  <si>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</si>
  <si>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</si>
  <si>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</si>
  <si>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</si>
  <si>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</si>
  <si>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</si>
  <si>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</si>
  <si>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</si>
  <si>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</si>
  <si>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</si>
  <si>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</si>
  <si>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</si>
  <si>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</si>
  <si>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</si>
  <si>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</si>
  <si>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</si>
  <si>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</si>
  <si>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</si>
  <si>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</si>
  <si>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</si>
  <si>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</si>
  <si>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</si>
  <si>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</si>
  <si>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</si>
  <si>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</si>
  <si>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</si>
  <si>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</si>
  <si>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</si>
  <si>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</si>
  <si>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</si>
  <si>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</si>
  <si>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</si>
  <si>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</si>
  <si>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</si>
  <si>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</si>
  <si>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</si>
  <si>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</si>
  <si>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</si>
  <si>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</si>
  <si>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</si>
  <si>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</si>
  <si>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</si>
  <si>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</si>
  <si>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</si>
  <si>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</si>
  <si>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</si>
  <si>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</si>
  <si>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</si>
  <si>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</si>
  <si>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</si>
  <si>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</si>
  <si>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</si>
  <si>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</si>
  <si>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</si>
  <si>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</si>
  <si>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</si>
  <si>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</si>
  <si>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</si>
  <si>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</si>
  <si>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</si>
  <si>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</si>
  <si>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</si>
  <si>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</si>
  <si>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</si>
  <si>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</si>
  <si>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</si>
  <si>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</si>
  <si>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</si>
  <si>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</si>
  <si>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</si>
  <si>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</si>
  <si>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</si>
  <si>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</si>
  <si>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</si>
  <si>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</si>
  <si>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</si>
  <si>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</si>
  <si>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</si>
  <si>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</si>
  <si>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</si>
  <si>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</si>
  <si>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</si>
  <si>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</si>
  <si>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</si>
  <si>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</si>
  <si>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</si>
  <si>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</si>
  <si>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</si>
  <si>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</si>
  <si>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</si>
  <si>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</si>
  <si>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</si>
  <si>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</si>
  <si>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</si>
  <si>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</si>
  <si>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</si>
  <si>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</si>
  <si>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</si>
  <si>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</si>
  <si>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</si>
  <si>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</si>
  <si>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</si>
  <si>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</si>
  <si>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</si>
  <si>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</si>
  <si>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</si>
  <si>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</si>
  <si>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</si>
  <si>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</si>
  <si>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</si>
  <si>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</si>
  <si>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</si>
  <si>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</si>
  <si>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</si>
  <si>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</si>
  <si>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</si>
  <si>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</si>
  <si>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</si>
  <si>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</si>
  <si>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</si>
  <si>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</si>
  <si>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</si>
  <si>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</si>
  <si>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</si>
  <si>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</si>
  <si>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</si>
  <si>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</si>
  <si>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</si>
  <si>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</si>
  <si>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</si>
  <si>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</si>
  <si>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</si>
  <si>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</si>
  <si>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</si>
  <si>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</si>
  <si>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</si>
  <si>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</si>
  <si>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</si>
  <si>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</si>
  <si>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</si>
  <si>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</si>
  <si>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</si>
  <si>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</si>
  <si>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</si>
  <si>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</si>
  <si>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</si>
  <si>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</si>
  <si>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</si>
  <si>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</si>
  <si>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</si>
  <si>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</si>
  <si>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</si>
  <si>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</si>
  <si>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</si>
  <si>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</si>
  <si>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</si>
  <si>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</si>
  <si>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</si>
  <si>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</si>
  <si>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</si>
  <si>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</si>
  <si>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</si>
  <si>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</si>
  <si>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</si>
  <si>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</si>
  <si>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</si>
  <si>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</si>
  <si>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</si>
  <si>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</si>
  <si>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</si>
  <si>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</si>
  <si>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</si>
  <si>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</si>
  <si>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</si>
  <si>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</si>
  <si>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</si>
  <si>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</si>
  <si>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</si>
  <si>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</si>
  <si>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</si>
  <si>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</si>
  <si>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</si>
  <si>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</si>
  <si>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</si>
  <si>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</si>
  <si>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</si>
  <si>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</si>
  <si>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</si>
  <si>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</si>
  <si>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</si>
  <si>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</si>
  <si>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</si>
  <si>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</si>
  <si>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</si>
  <si>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</si>
  <si>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</si>
  <si>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</si>
  <si>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</si>
  <si>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</si>
  <si>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</si>
  <si>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</si>
  <si>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</si>
  <si>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</si>
  <si>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</si>
  <si>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</si>
  <si>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</si>
  <si>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</si>
  <si>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</si>
  <si>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</si>
  <si>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</si>
  <si>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</si>
  <si>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</si>
  <si>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</si>
  <si>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</si>
  <si>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</si>
  <si>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</si>
  <si>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</si>
  <si>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</si>
  <si>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</si>
  <si>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</si>
  <si>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</si>
  <si>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</si>
  <si>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</si>
  <si>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</si>
  <si>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</si>
  <si>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</si>
  <si>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</si>
  <si>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</si>
  <si>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</si>
  <si>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</si>
  <si>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</si>
  <si>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</si>
  <si>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</si>
  <si>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</si>
  <si>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</si>
  <si>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</si>
  <si>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</si>
  <si>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</si>
  <si>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</si>
  <si>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</si>
  <si>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</si>
  <si>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</si>
  <si>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</si>
  <si>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</si>
  <si>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</si>
  <si>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</si>
  <si>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</si>
  <si>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</si>
  <si>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</si>
  <si>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</si>
  <si>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</si>
  <si>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</si>
  <si>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</si>
  <si>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</si>
  <si>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</si>
  <si>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</si>
  <si>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</si>
  <si>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</si>
  <si>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</si>
  <si>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</si>
  <si>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</si>
  <si>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</si>
  <si>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</si>
  <si>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</si>
  <si>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</si>
  <si>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</si>
  <si>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</si>
  <si>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</si>
  <si>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</si>
  <si>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</si>
  <si>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</si>
  <si>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</si>
  <si>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</si>
  <si>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</si>
  <si>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</si>
  <si>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</si>
  <si>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</si>
  <si>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</si>
  <si>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</si>
  <si>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</si>
  <si>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</si>
  <si>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</si>
  <si>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</si>
  <si>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</si>
  <si>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</si>
  <si>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</si>
  <si>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</si>
  <si>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</si>
  <si>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</si>
  <si>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</si>
  <si>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</si>
  <si>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</si>
  <si>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</si>
  <si>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</si>
  <si>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</si>
  <si>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</si>
  <si>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</si>
  <si>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</si>
  <si>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</si>
  <si>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</si>
  <si>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</si>
  <si>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</si>
  <si>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</si>
  <si>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</si>
  <si>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</si>
  <si>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</si>
  <si>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</si>
  <si>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</si>
  <si>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</si>
  <si>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</si>
  <si>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</si>
  <si>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</si>
  <si>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</si>
  <si>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</si>
  <si>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</si>
  <si>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</si>
  <si>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</si>
  <si>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</si>
  <si>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</si>
  <si>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</si>
  <si>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</si>
  <si>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</si>
  <si>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</si>
  <si>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</si>
  <si>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</si>
  <si>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</si>
  <si>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</si>
  <si>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</si>
  <si>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</si>
  <si>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</si>
  <si>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</si>
  <si>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</si>
  <si>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</si>
  <si>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</si>
  <si>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</si>
  <si>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</si>
  <si>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</si>
  <si>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</si>
  <si>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</si>
  <si>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</si>
  <si>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</si>
  <si>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</si>
  <si>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</si>
  <si>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</si>
  <si>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</si>
  <si>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</si>
  <si>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</si>
  <si>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</si>
  <si>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</si>
  <si>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</si>
  <si>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</si>
  <si>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</si>
  <si>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</si>
  <si>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</si>
  <si>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</si>
  <si>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</si>
  <si>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</si>
  <si>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</si>
  <si>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</si>
  <si>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</si>
  <si>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</si>
  <si>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</si>
  <si>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</si>
  <si>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</si>
  <si>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</si>
  <si>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</si>
  <si>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</si>
  <si>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</si>
  <si>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</si>
  <si>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</si>
  <si>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</si>
  <si>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</si>
  <si>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</si>
  <si>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</si>
  <si>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</si>
  <si>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</si>
  <si>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</si>
  <si>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</si>
  <si>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</si>
  <si>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</si>
  <si>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</si>
  <si>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</si>
  <si>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</si>
  <si>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</si>
  <si>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</si>
  <si>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</si>
  <si>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</si>
  <si>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</si>
  <si>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</si>
  <si>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</si>
  <si>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</si>
  <si>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</si>
  <si>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</si>
  <si>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</si>
  <si>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</si>
  <si>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</si>
  <si>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</si>
  <si>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</si>
  <si>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</si>
  <si>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</si>
  <si>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</si>
  <si>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</si>
  <si>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</si>
  <si>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</si>
  <si>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</si>
  <si>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</si>
  <si>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</si>
  <si>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</si>
  <si>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</si>
  <si>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</si>
  <si>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</si>
  <si>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</si>
  <si>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</si>
  <si>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</si>
  <si>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</si>
  <si>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</si>
  <si>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</si>
  <si>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</si>
  <si>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</si>
  <si>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</si>
  <si>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</si>
  <si>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</si>
  <si>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</si>
  <si>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</si>
  <si>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</si>
  <si>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</si>
  <si>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</si>
  <si>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</si>
  <si>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</si>
  <si>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</si>
  <si>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</si>
  <si>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</si>
  <si>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</si>
  <si>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</si>
  <si>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</si>
  <si>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</si>
  <si>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</si>
  <si>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</si>
  <si>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</si>
  <si>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</si>
  <si>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</si>
  <si>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</si>
  <si>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</si>
  <si>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</si>
  <si>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</si>
  <si>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</si>
  <si>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</si>
  <si>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</si>
  <si>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</si>
  <si>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</si>
  <si>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</si>
  <si>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</si>
  <si>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</si>
  <si>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</si>
  <si>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</si>
  <si>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</si>
  <si>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</si>
  <si>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</si>
  <si>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</si>
  <si>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</si>
  <si>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</si>
  <si>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</si>
  <si>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</si>
  <si>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</si>
  <si>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</si>
  <si>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</si>
  <si>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</si>
  <si>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</si>
  <si>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</si>
  <si>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</si>
  <si>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</si>
  <si>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</si>
  <si>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</si>
  <si>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</si>
  <si>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</si>
  <si>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</si>
  <si>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</si>
  <si>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</si>
  <si>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</si>
  <si>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</si>
  <si>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</si>
  <si>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</si>
  <si>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</si>
  <si>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</si>
  <si>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</si>
  <si>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</si>
  <si>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</si>
  <si>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</si>
  <si>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</si>
  <si>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</si>
  <si>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</si>
  <si>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</si>
  <si>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</si>
  <si>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</si>
  <si>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</si>
  <si>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</si>
  <si>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</si>
  <si>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</si>
  <si>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</si>
  <si>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</si>
  <si>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</si>
  <si>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</si>
  <si>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</si>
  <si>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</si>
  <si>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</si>
  <si>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</si>
  <si>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</si>
  <si>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</si>
  <si>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</si>
  <si>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</si>
  <si>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</si>
  <si>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</si>
  <si>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</si>
  <si>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</si>
  <si>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</si>
  <si>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</si>
  <si>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</si>
  <si>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</si>
  <si>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</si>
  <si>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</si>
  <si>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</si>
  <si>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</si>
  <si>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</si>
  <si>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</si>
  <si>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</si>
  <si>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</si>
  <si>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</si>
  <si>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</si>
  <si>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</si>
  <si>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</si>
  <si>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</si>
  <si>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</si>
  <si>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</si>
  <si>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</si>
  <si>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</si>
  <si>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</si>
  <si>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</si>
  <si>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</si>
  <si>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</si>
  <si>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</si>
  <si>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</si>
  <si>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</si>
  <si>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</si>
  <si>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</si>
  <si>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</si>
  <si>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</si>
  <si>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</si>
  <si>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</si>
  <si>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</si>
  <si>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</si>
  <si>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</si>
  <si>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</si>
  <si>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</si>
  <si>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</si>
  <si>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</si>
  <si>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</si>
  <si>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</si>
  <si>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</si>
  <si>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</si>
  <si>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</si>
  <si>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</si>
  <si>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</si>
  <si>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</si>
  <si>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</si>
  <si>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</si>
  <si>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</si>
  <si>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</si>
  <si>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</si>
  <si>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</si>
  <si>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</si>
  <si>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</si>
  <si>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</si>
  <si>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</si>
  <si>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</si>
  <si>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</si>
  <si>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</si>
  <si>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</si>
  <si>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</si>
  <si>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</si>
  <si>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</si>
  <si>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</si>
  <si>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</si>
  <si>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</si>
  <si>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</si>
  <si>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</si>
  <si>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</si>
  <si>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</si>
  <si>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</si>
  <si>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</si>
  <si>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</si>
  <si>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</si>
  <si>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</si>
  <si>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</si>
  <si>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</si>
  <si>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</si>
  <si>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</si>
  <si>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</si>
  <si>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</si>
  <si>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</si>
  <si>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</si>
  <si>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</si>
  <si>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</si>
  <si>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</si>
  <si>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</si>
  <si>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</si>
  <si>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</si>
  <si>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</si>
  <si>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</si>
  <si>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</si>
  <si>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</si>
  <si>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</si>
  <si>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</si>
  <si>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</si>
  <si>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</si>
  <si>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</si>
  <si>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</si>
  <si>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</si>
  <si>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</si>
  <si>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</si>
  <si>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</si>
  <si>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</si>
  <si>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</si>
  <si>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</si>
  <si>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</si>
  <si>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</si>
  <si>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</si>
  <si>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</si>
  <si>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</si>
  <si>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</si>
  <si>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</si>
  <si>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</si>
  <si>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</si>
  <si>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</si>
  <si>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</si>
  <si>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</si>
  <si>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</si>
  <si>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</si>
  <si>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</si>
  <si>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</si>
  <si>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</si>
  <si>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</si>
  <si>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</si>
  <si>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</si>
  <si>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</si>
  <si>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</si>
  <si>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</si>
  <si>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</si>
  <si>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</si>
  <si>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</si>
  <si>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</si>
  <si>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</si>
  <si>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</si>
  <si>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</si>
  <si>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</si>
  <si>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</si>
  <si>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</si>
  <si>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</si>
  <si>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</si>
  <si>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</si>
  <si>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</si>
  <si>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</si>
  <si>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</si>
  <si>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</si>
  <si>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</si>
  <si>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</si>
  <si>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</si>
  <si>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</si>
  <si>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</si>
  <si>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</si>
  <si>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</si>
  <si>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</si>
  <si>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</si>
  <si>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</si>
  <si>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</si>
  <si>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</si>
  <si>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</si>
  <si>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</si>
  <si>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</si>
  <si>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</si>
  <si>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</si>
  <si>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</si>
  <si>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</si>
  <si>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</si>
  <si>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</si>
  <si>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</si>
  <si>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</si>
  <si>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</si>
  <si>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</si>
  <si>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</si>
  <si>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</si>
  <si>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</si>
  <si>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</si>
  <si>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</si>
  <si>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</si>
  <si>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</si>
  <si>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</si>
  <si>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</si>
  <si>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</si>
  <si>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</si>
  <si>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</si>
  <si>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</si>
  <si>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</si>
  <si>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</si>
  <si>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</si>
  <si>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</si>
  <si>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</si>
  <si>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</si>
  <si>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</si>
  <si>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</si>
  <si>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</si>
  <si>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</si>
  <si>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</si>
  <si>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</si>
  <si>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</si>
  <si>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</si>
  <si>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</si>
  <si>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</si>
  <si>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</si>
  <si>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</si>
  <si>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</si>
  <si>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</si>
  <si>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</si>
  <si>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</si>
  <si>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</si>
  <si>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</si>
  <si>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</si>
  <si>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</si>
  <si>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</si>
  <si>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</si>
  <si>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</si>
  <si>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</si>
  <si>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</si>
  <si>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</si>
  <si>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</si>
  <si>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</si>
  <si>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</si>
  <si>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</si>
  <si>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</si>
  <si>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</si>
  <si>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</si>
  <si>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</si>
  <si>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</si>
  <si>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</si>
  <si>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</si>
  <si>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</si>
  <si>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</si>
  <si>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</si>
  <si>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</si>
  <si>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</si>
  <si>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</si>
  <si>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</si>
  <si>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</si>
  <si>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</si>
  <si>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</si>
  <si>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</si>
  <si>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</si>
  <si>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</si>
  <si>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</si>
  <si>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</si>
  <si>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</si>
  <si>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</si>
  <si>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</si>
  <si>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</si>
  <si>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</si>
  <si>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</si>
  <si>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</si>
  <si>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</si>
  <si>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</si>
  <si>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</si>
  <si>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</si>
  <si>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</si>
  <si>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</si>
  <si>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</si>
  <si>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</si>
  <si>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</si>
  <si>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</si>
  <si>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</si>
  <si>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</si>
  <si>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</si>
  <si>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</si>
  <si>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</si>
  <si>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</si>
  <si>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</si>
  <si>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</si>
  <si>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</si>
  <si>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</si>
  <si>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</si>
  <si>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</si>
  <si>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</si>
  <si>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</si>
  <si>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</si>
  <si>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</si>
  <si>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</si>
  <si>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</si>
  <si>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</si>
  <si>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</si>
  <si>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</si>
  <si>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</si>
  <si>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</si>
  <si>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</si>
  <si>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</si>
  <si>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</si>
  <si>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</si>
  <si>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</si>
  <si>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</si>
  <si>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</si>
  <si>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</si>
  <si>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</si>
  <si>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</si>
  <si>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</si>
  <si>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</si>
  <si>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</si>
  <si>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</si>
  <si>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</si>
  <si>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</si>
  <si>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</si>
  <si>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</si>
  <si>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</si>
  <si>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</si>
  <si>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</si>
  <si>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</si>
  <si>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</si>
  <si>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</si>
  <si>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</si>
  <si>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</si>
  <si>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</si>
  <si>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</si>
  <si>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</si>
  <si>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</si>
  <si>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</si>
  <si>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</si>
  <si>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</si>
  <si>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</si>
  <si>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</si>
  <si>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</si>
  <si>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</si>
  <si>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</si>
  <si>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</si>
  <si>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</si>
  <si>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</si>
  <si>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</si>
  <si>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</si>
  <si>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</si>
  <si>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</si>
  <si>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</si>
  <si>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</si>
  <si>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</si>
  <si>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</si>
  <si>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</si>
  <si>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</si>
  <si>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</si>
  <si>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</si>
  <si>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</si>
  <si>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</si>
  <si>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</si>
  <si>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</si>
  <si>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</si>
  <si>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</si>
  <si>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</si>
  <si>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</si>
  <si>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</si>
  <si>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</si>
  <si>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</si>
  <si>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</si>
  <si>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</si>
  <si>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</si>
  <si>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</si>
  <si>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</si>
  <si>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</si>
  <si>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</si>
  <si>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</si>
  <si>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</si>
  <si>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</si>
  <si>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</si>
  <si>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</si>
  <si>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</si>
  <si>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</si>
  <si>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</si>
  <si>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</si>
  <si>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</si>
  <si>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</si>
  <si>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</si>
  <si>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</si>
  <si>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</si>
  <si>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</si>
  <si>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</si>
  <si>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</si>
  <si>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</si>
  <si>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</si>
  <si>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</si>
  <si>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</si>
  <si>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</si>
  <si>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</si>
  <si>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</si>
  <si>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</si>
  <si>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</si>
  <si>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</si>
  <si>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</si>
  <si>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</si>
  <si>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</si>
  <si>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</si>
  <si>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</si>
  <si>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</si>
  <si>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</si>
  <si>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</si>
  <si>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</si>
  <si>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</si>
  <si>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</si>
  <si>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</si>
  <si>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</si>
  <si>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</si>
  <si>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</si>
  <si>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</si>
  <si>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</si>
  <si>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</si>
  <si>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</si>
  <si>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</si>
  <si>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</si>
  <si>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</si>
  <si>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</si>
  <si>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</si>
  <si>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</si>
  <si>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</si>
  <si>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</si>
  <si>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</si>
  <si>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</si>
  <si>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</si>
  <si>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</si>
  <si>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</si>
  <si>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</si>
  <si>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</si>
  <si>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</si>
  <si>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</si>
  <si>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</si>
  <si>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</si>
  <si>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</si>
  <si>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</si>
  <si>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</si>
  <si>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</si>
  <si>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</si>
  <si>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</si>
  <si>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</si>
  <si>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</si>
  <si>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</si>
  <si>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</si>
  <si>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</si>
  <si>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</si>
  <si>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</si>
  <si>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</si>
  <si>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</si>
  <si>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</si>
  <si>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</si>
  <si>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</si>
  <si>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</si>
  <si>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</si>
  <si>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</si>
  <si>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</si>
  <si>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</si>
  <si>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</si>
  <si>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</si>
  <si>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</si>
  <si>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</si>
  <si>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</si>
  <si>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</si>
  <si>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</si>
  <si>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</si>
  <si>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</si>
  <si>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</si>
  <si>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</si>
  <si>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</si>
  <si>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</si>
  <si>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</si>
  <si>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</si>
  <si>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</si>
  <si>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</si>
  <si>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</si>
  <si>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</si>
  <si>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</si>
  <si>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</si>
  <si>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</si>
  <si>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</si>
  <si>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</si>
  <si>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</si>
  <si>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</si>
  <si>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</si>
  <si>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</si>
  <si>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</si>
  <si>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</si>
  <si>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</si>
  <si>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</si>
  <si>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</si>
  <si>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</si>
  <si>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</si>
  <si>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</si>
  <si>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</si>
  <si>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</si>
  <si>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</si>
  <si>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</si>
  <si>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</si>
  <si>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</si>
  <si>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</si>
  <si>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</si>
  <si>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</si>
  <si>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</si>
  <si>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</si>
  <si>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</si>
  <si>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</si>
  <si>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</si>
  <si>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</si>
  <si>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</si>
  <si>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</si>
  <si>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</si>
  <si>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</si>
  <si>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</si>
  <si>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</si>
  <si>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</si>
  <si>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</si>
  <si>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</si>
  <si>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</si>
  <si>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</si>
  <si>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</si>
  <si>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</si>
  <si>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</si>
  <si>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</si>
  <si>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</si>
  <si>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</si>
  <si>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</si>
  <si>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</si>
  <si>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</si>
  <si>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</si>
  <si>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</si>
  <si>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</si>
  <si>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</si>
  <si>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</si>
  <si>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</si>
  <si>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</si>
  <si>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</si>
  <si>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</si>
  <si>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</si>
  <si>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</si>
  <si>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</si>
  <si>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</si>
  <si>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</si>
  <si>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</si>
  <si>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</si>
  <si>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</si>
  <si>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</si>
  <si>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</si>
  <si>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</si>
  <si>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</si>
  <si>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</si>
  <si>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</si>
  <si>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</si>
  <si>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</si>
  <si>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</si>
  <si>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</si>
  <si>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</si>
  <si>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</si>
  <si>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</si>
  <si>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</si>
  <si>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</si>
  <si>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</si>
  <si>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</si>
  <si>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</si>
  <si>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</si>
  <si>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</si>
  <si>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</si>
  <si>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</si>
  <si>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</si>
  <si>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</si>
  <si>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</si>
  <si>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</si>
  <si>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</si>
  <si>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</si>
  <si>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</si>
  <si>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</si>
  <si>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</si>
  <si>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</si>
  <si>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</si>
  <si>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</si>
  <si>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</si>
  <si>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</si>
  <si>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</si>
  <si>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</si>
  <si>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</si>
  <si>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</si>
  <si>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</si>
  <si>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</si>
  <si>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</si>
  <si>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</si>
  <si>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</si>
  <si>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</si>
  <si>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</si>
  <si>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</si>
  <si>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</si>
  <si>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</si>
  <si>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</si>
  <si>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</si>
  <si>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</si>
  <si>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</si>
  <si>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</si>
  <si>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</si>
  <si>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</si>
  <si>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</si>
  <si>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</si>
  <si>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</si>
  <si>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</si>
  <si>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</si>
  <si>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</si>
  <si>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</si>
  <si>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</si>
  <si>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</si>
  <si>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</si>
  <si>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</si>
  <si>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</si>
  <si>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</si>
  <si>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</si>
  <si>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</si>
  <si>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</si>
  <si>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</si>
  <si>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</si>
  <si>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</si>
  <si>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</si>
  <si>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</si>
  <si>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</si>
  <si>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</si>
  <si>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</si>
  <si>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</si>
  <si>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</si>
  <si>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</si>
  <si>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</si>
  <si>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</si>
  <si>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</si>
  <si>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</si>
  <si>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</si>
  <si>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</si>
  <si>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</si>
  <si>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</si>
  <si>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</si>
  <si>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</si>
  <si>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</si>
  <si>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</si>
  <si>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</si>
  <si>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</si>
  <si>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</si>
  <si>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</si>
  <si>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</si>
  <si>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</si>
  <si>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</si>
  <si>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</si>
  <si>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</si>
  <si>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</si>
  <si>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</si>
  <si>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</si>
  <si>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</si>
  <si>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</si>
  <si>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</si>
  <si>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</si>
  <si>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</si>
  <si>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</si>
  <si>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</si>
  <si>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</si>
  <si>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</si>
  <si>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</si>
  <si>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</si>
  <si>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</si>
  <si>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</si>
  <si>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</si>
  <si>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</si>
  <si>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</si>
  <si>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</si>
  <si>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</si>
  <si>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</si>
  <si>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</si>
  <si>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</si>
  <si>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</si>
  <si>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</si>
  <si>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</si>
  <si>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</si>
  <si>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</si>
  <si>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</si>
  <si>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</si>
  <si>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</si>
  <si>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</si>
  <si>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</si>
  <si>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</si>
  <si>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</si>
  <si>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</si>
  <si>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</si>
  <si>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</si>
  <si>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</si>
  <si>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</si>
  <si>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</si>
  <si>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</si>
  <si>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</si>
  <si>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</si>
  <si>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</si>
  <si>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</si>
  <si>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</si>
  <si>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</si>
  <si>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</si>
  <si>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</si>
  <si>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</si>
  <si>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</si>
  <si>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</si>
  <si>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</si>
  <si>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</si>
  <si>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</si>
  <si>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</si>
  <si>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</si>
  <si>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</si>
  <si>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</si>
  <si>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</si>
  <si>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</si>
  <si>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</si>
  <si>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</si>
  <si>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</si>
  <si>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</si>
  <si>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</si>
  <si>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</si>
  <si>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</si>
  <si>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</si>
  <si>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</si>
  <si>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</si>
  <si>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</si>
  <si>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</si>
  <si>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</si>
  <si>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</si>
  <si>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</si>
  <si>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</si>
  <si>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</si>
  <si>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</si>
  <si>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</si>
  <si>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</si>
  <si>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</si>
  <si>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</si>
  <si>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</si>
  <si>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</si>
  <si>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</si>
  <si>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</si>
  <si>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</si>
  <si>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</si>
  <si>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</si>
  <si>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</si>
  <si>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</si>
  <si>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</si>
  <si>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</si>
  <si>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</si>
  <si>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</si>
  <si>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</si>
  <si>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</si>
  <si>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</si>
  <si>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</si>
  <si>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</si>
  <si>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</si>
  <si>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</si>
  <si>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</si>
  <si>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</si>
  <si>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</si>
  <si>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</si>
  <si>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</si>
  <si>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</si>
  <si>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</si>
  <si>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</si>
  <si>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</si>
  <si>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</si>
  <si>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</si>
  <si>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</si>
  <si>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</si>
  <si>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</si>
  <si>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</si>
  <si>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</si>
  <si>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</si>
  <si>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</si>
  <si>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</si>
  <si>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</si>
  <si>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</si>
  <si>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</si>
  <si>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</si>
  <si>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</si>
  <si>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</si>
  <si>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</si>
  <si>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</si>
  <si>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</si>
  <si>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</si>
  <si>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</si>
  <si>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</si>
  <si>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</si>
  <si>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</si>
  <si>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</si>
  <si>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</si>
  <si>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</si>
  <si>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</si>
  <si>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</si>
  <si>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</si>
  <si>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</si>
  <si>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</si>
  <si>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</si>
  <si>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</si>
  <si>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</si>
  <si>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</si>
  <si>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</si>
  <si>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</si>
  <si>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</si>
  <si>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</si>
  <si>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</si>
  <si>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</si>
  <si>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</si>
  <si>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</si>
  <si>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</si>
  <si>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</si>
  <si>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</si>
  <si>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</si>
  <si>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</si>
  <si>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</si>
  <si>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</si>
  <si>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</si>
  <si>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</si>
  <si>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</si>
  <si>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</si>
  <si>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</si>
  <si>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</si>
  <si>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</si>
  <si>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</si>
  <si>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</si>
  <si>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</si>
  <si>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</si>
  <si>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</si>
  <si>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</si>
  <si>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</si>
  <si>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</si>
  <si>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</si>
  <si>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</si>
  <si>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</si>
  <si>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</si>
  <si>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</si>
  <si>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</si>
  <si>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</si>
  <si>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</si>
  <si>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</si>
  <si>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</si>
  <si>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</si>
  <si>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</si>
  <si>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</si>
  <si>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</si>
  <si>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</si>
  <si>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</si>
  <si>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</si>
  <si>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</si>
  <si>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</si>
  <si>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</si>
  <si>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</si>
  <si>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</si>
  <si>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</si>
  <si>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</si>
  <si>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</si>
  <si>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</si>
  <si>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</si>
  <si>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</si>
  <si>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</si>
  <si>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</si>
  <si>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</si>
  <si>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</si>
  <si>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</si>
  <si>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</si>
  <si>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</si>
  <si>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</si>
  <si>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</si>
  <si>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</si>
  <si>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</si>
  <si>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</si>
  <si>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</si>
  <si>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</si>
  <si>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</si>
  <si>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</si>
  <si>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</si>
  <si>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</si>
  <si>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</si>
  <si>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</si>
  <si>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</si>
  <si>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</si>
  <si>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</si>
  <si>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</si>
  <si>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</si>
  <si>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</si>
  <si>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</si>
  <si>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</si>
  <si>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</si>
  <si>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</si>
  <si>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</si>
  <si>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</si>
  <si>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</si>
  <si>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</si>
  <si>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</si>
  <si>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</si>
  <si>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</si>
  <si>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</si>
  <si>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</si>
  <si>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</si>
  <si>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</si>
  <si>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</si>
  <si>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</si>
  <si>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</si>
  <si>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</si>
  <si>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</si>
  <si>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</si>
  <si>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</si>
  <si>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</si>
  <si>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</si>
  <si>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</si>
  <si>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</si>
  <si>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</si>
  <si>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</si>
  <si>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</si>
  <si>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</si>
  <si>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</si>
  <si>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</si>
  <si>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</si>
  <si>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</si>
  <si>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</si>
  <si>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</si>
  <si>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</si>
  <si>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</si>
  <si>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</si>
  <si>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</si>
  <si>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</si>
  <si>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</si>
  <si>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</si>
  <si>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</si>
  <si>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</si>
  <si>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</si>
  <si>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</si>
  <si>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</si>
  <si>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</si>
  <si>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</si>
  <si>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</si>
  <si>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</si>
  <si>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</si>
  <si>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</si>
  <si>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</si>
  <si>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</si>
  <si>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</si>
  <si>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</si>
  <si>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</si>
  <si>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</si>
  <si>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</si>
  <si>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</si>
  <si>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</si>
  <si>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</si>
  <si>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</si>
  <si>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</si>
  <si>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</si>
  <si>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</si>
  <si>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</si>
  <si>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</si>
  <si>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</si>
  <si>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</si>
  <si>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</si>
  <si>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</si>
  <si>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</si>
  <si>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</si>
  <si>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</si>
  <si>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</si>
  <si>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</si>
  <si>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</si>
  <si>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</si>
  <si>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</si>
  <si>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</si>
  <si>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</si>
  <si>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</si>
  <si>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</si>
  <si>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</si>
  <si>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</si>
  <si>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</si>
  <si>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</si>
  <si>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</si>
  <si>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</si>
  <si>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</si>
  <si>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</si>
  <si>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</si>
  <si>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</si>
  <si>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</si>
  <si>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</si>
  <si>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</si>
  <si>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</si>
  <si>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</si>
  <si>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</si>
  <si>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</si>
  <si>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</si>
  <si>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</si>
  <si>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</si>
  <si>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</si>
  <si>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</si>
  <si>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</si>
  <si>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</si>
  <si>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</si>
  <si>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</si>
  <si>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</si>
  <si>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</si>
  <si>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</si>
  <si>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</si>
  <si>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</si>
  <si>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</si>
  <si>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</si>
  <si>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</si>
  <si>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</si>
  <si>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</si>
  <si>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</si>
  <si>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</si>
  <si>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</si>
  <si>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</si>
  <si>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</si>
  <si>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</si>
  <si>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</si>
  <si>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</si>
  <si>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</si>
  <si>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</si>
  <si>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</si>
  <si>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</si>
  <si>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</si>
  <si>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</si>
  <si>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</si>
  <si>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</si>
  <si>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</si>
  <si>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</si>
  <si>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</si>
  <si>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</si>
  <si>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</si>
  <si>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</si>
  <si>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</si>
  <si>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</si>
  <si>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</si>
  <si>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</si>
  <si>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</si>
  <si>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</si>
  <si>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</si>
  <si>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</si>
  <si>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</si>
  <si>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</si>
  <si>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</si>
  <si>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</si>
  <si>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</si>
  <si>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</si>
  <si>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</si>
  <si>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</si>
  <si>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</si>
  <si>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</si>
  <si>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</si>
  <si>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</si>
  <si>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</si>
  <si>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</si>
  <si>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</si>
  <si>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</si>
  <si>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</si>
  <si>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</si>
  <si>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</si>
  <si>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</si>
  <si>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</si>
  <si>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</si>
  <si>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</si>
  <si>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</si>
  <si>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</si>
  <si>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</si>
  <si>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</si>
  <si>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</si>
  <si>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</si>
  <si>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</si>
  <si>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</si>
  <si>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</si>
  <si>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</si>
  <si>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</si>
  <si>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</si>
  <si>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</si>
  <si>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</si>
  <si>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</si>
  <si>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</si>
  <si>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</si>
  <si>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</si>
  <si>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</si>
  <si>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</si>
  <si>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</si>
  <si>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</si>
  <si>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</si>
  <si>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</si>
  <si>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</si>
  <si>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</si>
  <si>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</si>
  <si>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</si>
  <si>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</si>
  <si>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</si>
  <si>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</si>
  <si>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</si>
  <si>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</si>
  <si>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</si>
  <si>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</si>
  <si>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</si>
  <si>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</si>
  <si>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</si>
  <si>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</si>
  <si>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</si>
  <si>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</si>
  <si>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</si>
  <si>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</si>
  <si>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</si>
  <si>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</si>
  <si>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</si>
  <si>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</si>
  <si>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</si>
  <si>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</si>
  <si>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</si>
  <si>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</si>
  <si>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</si>
  <si>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</si>
  <si>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</si>
  <si>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</si>
  <si>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</si>
  <si>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</si>
  <si>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</si>
  <si>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</si>
  <si>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</si>
  <si>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</si>
  <si>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</si>
  <si>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</si>
  <si>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</si>
  <si>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</si>
  <si>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</si>
  <si>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</si>
  <si>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</si>
  <si>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</si>
  <si>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</si>
  <si>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</si>
  <si>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</si>
  <si>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</si>
  <si>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</si>
  <si>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</si>
  <si>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</si>
  <si>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</si>
  <si>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</si>
  <si>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</si>
  <si>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</si>
  <si>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</si>
  <si>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</si>
  <si>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</si>
  <si>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</si>
  <si>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</si>
  <si>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</si>
  <si>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</si>
  <si>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</si>
  <si>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</si>
  <si>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</si>
  <si>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</si>
  <si>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</si>
  <si>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</si>
  <si>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</si>
  <si>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</si>
  <si>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</si>
  <si>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</si>
  <si>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</si>
  <si>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</si>
  <si>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</si>
  <si>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</si>
  <si>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</si>
  <si>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</si>
  <si>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</si>
  <si>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</si>
  <si>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</si>
  <si>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</si>
  <si>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</si>
  <si>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</si>
  <si>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</si>
  <si>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</si>
  <si>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</si>
  <si>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</si>
  <si>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</si>
  <si>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</si>
  <si>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</si>
  <si>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</si>
  <si>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</si>
  <si>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</si>
  <si>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</si>
  <si>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</si>
  <si>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</si>
  <si>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</si>
  <si>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</si>
  <si>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</si>
  <si>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</si>
  <si>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</si>
  <si>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</si>
  <si>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</si>
  <si>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</si>
  <si>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</si>
  <si>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</si>
  <si>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</si>
  <si>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</si>
  <si>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</si>
  <si>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</si>
  <si>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</si>
  <si>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</si>
  <si>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</si>
  <si>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</si>
  <si>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</si>
  <si>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</si>
  <si>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</si>
  <si>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</si>
  <si>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</si>
  <si>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</si>
  <si>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</si>
  <si>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</si>
  <si>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</si>
  <si>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</si>
  <si>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</si>
  <si>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</si>
  <si>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</si>
  <si>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</si>
  <si>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</si>
  <si>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</si>
  <si>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</si>
  <si>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</si>
  <si>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</si>
  <si>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</si>
  <si>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</si>
  <si>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</si>
  <si>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</si>
  <si>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</si>
  <si>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</si>
  <si>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</si>
  <si>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</si>
  <si>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</si>
  <si>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</si>
  <si>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</si>
  <si>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</si>
  <si>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</si>
  <si>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</si>
  <si>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</si>
  <si>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</si>
  <si>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</si>
  <si>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</si>
  <si>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</si>
  <si>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</si>
  <si>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</si>
  <si>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</si>
  <si>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</si>
  <si>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</si>
  <si>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</si>
  <si>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</si>
  <si>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</si>
  <si>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</si>
  <si>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</si>
  <si>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</si>
  <si>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</si>
  <si>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</si>
  <si>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</si>
  <si>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</si>
  <si>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</si>
  <si>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</si>
  <si>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</si>
  <si>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</si>
  <si>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</si>
  <si>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</si>
  <si>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</si>
  <si>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</si>
  <si>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</si>
  <si>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</si>
  <si>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</si>
  <si>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</si>
  <si>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</si>
  <si>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</si>
  <si>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</si>
  <si>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</si>
  <si>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</si>
  <si>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</si>
  <si>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</si>
  <si>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</si>
  <si>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</si>
  <si>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</si>
  <si>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</si>
  <si>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</si>
  <si>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</si>
  <si>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</si>
  <si>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</si>
  <si>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</si>
  <si>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</si>
  <si>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</si>
  <si>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</si>
  <si>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</si>
  <si>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</si>
  <si>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</si>
  <si>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</si>
  <si>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</si>
  <si>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</si>
  <si>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</si>
  <si>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</si>
  <si>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</si>
  <si>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</si>
  <si>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</si>
  <si>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</si>
  <si>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</si>
  <si>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</si>
  <si>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</si>
  <si>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</si>
  <si>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</si>
  <si>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</si>
  <si>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</si>
  <si>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</si>
  <si>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</si>
  <si>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</si>
  <si>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</si>
  <si>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</si>
  <si>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</si>
  <si>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</si>
  <si>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</si>
  <si>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</si>
  <si>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</si>
  <si>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</si>
  <si>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</si>
  <si>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</si>
  <si>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</si>
  <si>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</si>
  <si>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</si>
  <si>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</si>
  <si>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</si>
  <si>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</si>
  <si>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</si>
  <si>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</si>
  <si>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</si>
  <si>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</si>
  <si>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</si>
  <si>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</si>
  <si>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</si>
  <si>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</si>
  <si>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</si>
  <si>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</si>
  <si>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</si>
  <si>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</si>
  <si>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</si>
  <si>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</si>
  <si>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</si>
  <si>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</si>
  <si>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</si>
  <si>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</si>
  <si>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</si>
  <si>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</si>
  <si>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</si>
  <si>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</si>
  <si>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</si>
  <si>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</si>
  <si>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</si>
  <si>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</si>
  <si>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</si>
  <si>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</si>
  <si>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</si>
  <si>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</si>
  <si>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</si>
  <si>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</si>
  <si>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</si>
  <si>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</si>
  <si>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</si>
  <si>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</si>
  <si>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</si>
  <si>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</si>
  <si>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</si>
  <si>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</si>
  <si>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</si>
  <si>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</si>
  <si>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</si>
  <si>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</si>
  <si>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</si>
  <si>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</si>
  <si>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</si>
  <si>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</si>
  <si>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</si>
  <si>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</si>
  <si>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</si>
  <si>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</si>
  <si>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</si>
  <si>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</si>
  <si>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</si>
  <si>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</si>
  <si>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</si>
  <si>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</si>
  <si>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</si>
  <si>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</si>
  <si>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</si>
  <si>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</si>
  <si>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</si>
  <si>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</si>
  <si>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</si>
  <si>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</si>
  <si>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</si>
  <si>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</si>
  <si>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</si>
  <si>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</si>
  <si>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</si>
  <si>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</si>
  <si>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</si>
  <si>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</si>
  <si>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</si>
  <si>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</si>
  <si>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</si>
  <si>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</si>
  <si>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</si>
  <si>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</si>
  <si>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</si>
  <si>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</si>
  <si>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</si>
  <si>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</si>
  <si>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</si>
  <si>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</si>
  <si>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</si>
  <si>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</si>
  <si>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</si>
  <si>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</si>
  <si>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</si>
  <si>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</si>
  <si>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</si>
  <si>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</si>
  <si>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</si>
  <si>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</si>
  <si>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</si>
  <si>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</si>
  <si>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</si>
  <si>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</si>
  <si>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</si>
  <si>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</si>
  <si>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</si>
  <si>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</si>
  <si>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</si>
  <si>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</si>
  <si>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</si>
  <si>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</si>
  <si>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</si>
  <si>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</si>
  <si>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</si>
  <si>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</si>
  <si>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</si>
  <si>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</si>
  <si>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</si>
  <si>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</si>
  <si>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</si>
  <si>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</si>
  <si>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</si>
  <si>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</si>
  <si>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</si>
  <si>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</si>
  <si>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</si>
  <si>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</si>
  <si>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</si>
  <si>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</si>
  <si>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</si>
  <si>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</si>
  <si>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</si>
  <si>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</si>
  <si>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</si>
  <si>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</si>
  <si>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</si>
  <si>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</si>
  <si>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</si>
  <si>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</si>
  <si>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</si>
  <si>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</si>
  <si>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</si>
  <si>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</si>
  <si>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</si>
  <si>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</si>
  <si>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</si>
  <si>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</si>
  <si>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</si>
  <si>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</si>
  <si>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</si>
  <si>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</si>
  <si>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</si>
  <si>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</si>
  <si>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</si>
  <si>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</si>
  <si>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</si>
  <si>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</si>
  <si>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</si>
  <si>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</si>
  <si>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</si>
  <si>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</si>
  <si>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</si>
  <si>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</si>
  <si>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</si>
  <si>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</si>
  <si>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</si>
  <si>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</si>
  <si>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</si>
  <si>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</si>
  <si>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</si>
  <si>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</si>
  <si>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</si>
  <si>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</si>
  <si>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</si>
  <si>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</si>
  <si>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</si>
  <si>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</si>
  <si>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</si>
  <si>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</si>
  <si>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</si>
  <si>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</si>
  <si>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</si>
  <si>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</si>
  <si>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</si>
  <si>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</si>
  <si>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</si>
  <si>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</si>
  <si>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</si>
  <si>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</si>
  <si>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</si>
  <si>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</si>
  <si>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</si>
  <si>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</si>
  <si>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</si>
  <si>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</si>
  <si>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</si>
  <si>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</si>
  <si>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</si>
  <si>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</si>
  <si>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</si>
  <si>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</si>
  <si>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</si>
  <si>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</si>
  <si>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</si>
  <si>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</si>
  <si>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</si>
  <si>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</si>
  <si>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</si>
  <si>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</si>
  <si>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</si>
  <si>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</si>
  <si>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</si>
  <si>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</si>
  <si>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</si>
  <si>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</si>
  <si>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</si>
  <si>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</si>
  <si>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</si>
  <si>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</si>
  <si>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</si>
  <si>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</si>
  <si>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</si>
  <si>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</si>
  <si>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</si>
  <si>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</si>
  <si>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</si>
  <si>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</si>
  <si>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</si>
  <si>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</si>
  <si>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</si>
  <si>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</si>
  <si>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</si>
  <si>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</si>
  <si>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</si>
  <si>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</si>
  <si>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</si>
  <si>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</si>
  <si>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</si>
  <si>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</si>
  <si>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</si>
  <si>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</si>
  <si>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</si>
  <si>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</si>
  <si>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</si>
  <si>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</si>
  <si>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</si>
  <si>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</si>
  <si>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</si>
  <si>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</si>
  <si>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</si>
  <si>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</si>
  <si>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</si>
  <si>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</si>
  <si>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</si>
  <si>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</si>
  <si>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</si>
  <si>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</si>
  <si>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</si>
  <si>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</si>
  <si>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</si>
  <si>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</si>
  <si>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</si>
  <si>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</si>
  <si>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</si>
  <si>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</si>
  <si>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</si>
  <si>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</si>
  <si>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</si>
  <si>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</si>
  <si>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</si>
  <si>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</si>
  <si>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</si>
  <si>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</si>
  <si>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</si>
  <si>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</si>
  <si>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</si>
  <si>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</si>
  <si>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</si>
  <si>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</si>
  <si>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</si>
  <si>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</si>
  <si>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</si>
  <si>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</si>
  <si>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</si>
  <si>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</si>
  <si>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</si>
  <si>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</si>
  <si>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</si>
  <si>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</si>
  <si>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</si>
  <si>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</si>
  <si>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</si>
  <si>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</si>
  <si>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</si>
  <si>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</si>
  <si>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</si>
  <si>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</si>
  <si>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</si>
  <si>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</si>
  <si>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</si>
  <si>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</si>
  <si>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</si>
  <si>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</si>
  <si>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</si>
  <si>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</si>
  <si>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</si>
  <si>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</si>
  <si>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</si>
  <si>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</si>
  <si>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</si>
  <si>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</si>
  <si>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</si>
  <si>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</si>
  <si>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</si>
  <si>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</si>
  <si>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</si>
  <si>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</si>
  <si>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</si>
  <si>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</si>
  <si>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</si>
  <si>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</si>
  <si>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</si>
  <si>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</si>
  <si>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</si>
  <si>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</si>
  <si>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</si>
  <si>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</si>
  <si>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</si>
  <si>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</si>
  <si>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</si>
  <si>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</si>
  <si>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</si>
  <si>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</si>
  <si>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</si>
  <si>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</si>
  <si>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</si>
  <si>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</si>
  <si>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</si>
  <si>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</si>
  <si>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</si>
  <si>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</si>
  <si>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</si>
  <si>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</si>
  <si>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</si>
  <si>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</si>
  <si>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</si>
  <si>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</si>
  <si>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</si>
  <si>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</si>
  <si>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</si>
  <si>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</si>
  <si>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</si>
  <si>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</si>
  <si>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</si>
  <si>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</si>
  <si>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</si>
  <si>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</si>
  <si>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</si>
  <si>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</si>
  <si>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</si>
  <si>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</si>
  <si>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</si>
  <si>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</si>
  <si>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</si>
  <si>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</si>
  <si>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</si>
  <si>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</si>
  <si>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</si>
  <si>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</si>
  <si>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</si>
  <si>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</si>
  <si>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</si>
  <si>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</si>
  <si>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</si>
  <si>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</si>
  <si>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</si>
  <si>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</si>
  <si>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</si>
  <si>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</si>
  <si>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</si>
  <si>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</si>
  <si>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</si>
  <si>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</si>
  <si>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</si>
  <si>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</si>
  <si>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</si>
  <si>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</si>
  <si>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</si>
  <si>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</si>
  <si>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</si>
  <si>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</si>
  <si>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</si>
  <si>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</si>
  <si>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</si>
  <si>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</si>
  <si>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</si>
  <si>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</si>
  <si>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</si>
  <si>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</si>
  <si>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</si>
  <si>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</si>
  <si>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</si>
  <si>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</si>
  <si>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</si>
  <si>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</si>
  <si>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</si>
  <si>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</si>
  <si>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</si>
  <si>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</si>
  <si>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</si>
  <si>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</si>
  <si>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</si>
  <si>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</si>
  <si>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</si>
  <si>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</si>
  <si>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</si>
  <si>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</si>
  <si>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</si>
  <si>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</si>
  <si>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</si>
  <si>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</si>
  <si>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</si>
  <si>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</si>
  <si>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</si>
  <si>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</si>
  <si>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</si>
  <si>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</si>
  <si>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</si>
  <si>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</si>
  <si>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</si>
  <si>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</si>
  <si>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</si>
  <si>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</si>
  <si>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</si>
  <si>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</si>
  <si>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</si>
  <si>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</si>
  <si>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</si>
  <si>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</si>
  <si>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</si>
  <si>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</si>
  <si>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</si>
  <si>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</si>
  <si>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</si>
  <si>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</si>
  <si>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</si>
  <si>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</si>
  <si>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</si>
  <si>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</si>
  <si>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</si>
  <si>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</si>
  <si>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</si>
  <si>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</si>
  <si>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</si>
  <si>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</si>
  <si>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</si>
  <si>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</si>
  <si>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</si>
  <si>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</si>
  <si>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</si>
  <si>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</si>
  <si>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</si>
  <si>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</si>
  <si>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</si>
  <si>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</si>
  <si>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</si>
  <si>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</si>
  <si>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</si>
  <si>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</si>
  <si>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</si>
  <si>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</si>
  <si>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</si>
  <si>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</si>
  <si>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</si>
  <si>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</si>
  <si>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</si>
  <si>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</si>
  <si>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</si>
  <si>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</si>
  <si>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</si>
  <si>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</si>
  <si>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</si>
  <si>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</si>
  <si>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</si>
  <si>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</si>
  <si>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</si>
  <si>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</si>
  <si>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</si>
  <si>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</si>
  <si>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</si>
  <si>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</si>
  <si>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</si>
  <si>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</si>
  <si>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</si>
  <si>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</si>
  <si>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</si>
  <si>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</si>
  <si>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</si>
  <si>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</si>
  <si>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</si>
  <si>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</si>
  <si>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</si>
  <si>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</si>
  <si>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</si>
  <si>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</si>
  <si>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</si>
  <si>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</si>
  <si>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</si>
  <si>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</si>
  <si>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</si>
  <si>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</si>
  <si>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</si>
  <si>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</si>
  <si>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</si>
  <si>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</si>
  <si>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</si>
  <si>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</si>
  <si>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</si>
  <si>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</si>
  <si>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</si>
  <si>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</si>
  <si>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</si>
  <si>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</si>
  <si>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</si>
  <si>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</si>
  <si>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</si>
  <si>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</si>
  <si>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</si>
  <si>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</si>
  <si>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</si>
  <si>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</si>
  <si>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</si>
  <si>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</si>
  <si>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</si>
  <si>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</si>
  <si>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</si>
  <si>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</si>
  <si>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</si>
  <si>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</si>
  <si>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</si>
  <si>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</si>
  <si>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</si>
  <si>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</si>
  <si>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</si>
  <si>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</si>
  <si>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</si>
  <si>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</si>
  <si>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</si>
  <si>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</si>
  <si>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</si>
  <si>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</si>
  <si>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</si>
  <si>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</si>
  <si>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</si>
  <si>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</si>
  <si>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</si>
  <si>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</si>
  <si>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</si>
  <si>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</si>
  <si>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</si>
  <si>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</si>
  <si>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</si>
  <si>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</si>
  <si>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</si>
  <si>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</si>
  <si>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</si>
  <si>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</si>
  <si>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</si>
  <si>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</si>
  <si>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</si>
  <si>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</si>
  <si>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</si>
  <si>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</si>
  <si>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</si>
  <si>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</si>
  <si>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</si>
  <si>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</si>
  <si>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</si>
  <si>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</si>
  <si>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</si>
  <si>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</si>
  <si>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</si>
  <si>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</si>
  <si>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</si>
  <si>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</si>
  <si>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</si>
  <si>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</si>
  <si>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</si>
  <si>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</si>
  <si>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</si>
  <si>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</si>
  <si>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</si>
  <si>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</si>
  <si>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</si>
  <si>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</si>
  <si>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</si>
  <si>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</si>
  <si>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</si>
  <si>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</si>
  <si>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</si>
  <si>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</si>
  <si>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</si>
  <si>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</si>
  <si>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</si>
  <si>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</si>
  <si>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</si>
  <si>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</si>
  <si>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</si>
  <si>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</si>
  <si>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</si>
  <si>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</si>
  <si>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</si>
  <si>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</si>
  <si>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</si>
  <si>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</si>
  <si>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</si>
  <si>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</si>
  <si>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</si>
  <si>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</si>
  <si>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</si>
  <si>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</si>
  <si>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</si>
  <si>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</si>
  <si>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</si>
  <si>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</si>
  <si>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</si>
  <si>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</si>
  <si>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</si>
  <si>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</si>
  <si>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</si>
  <si>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</si>
  <si>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</si>
  <si>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</si>
  <si>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</si>
  <si>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</si>
  <si>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</si>
  <si>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</si>
  <si>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</si>
  <si>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</si>
  <si>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</si>
  <si>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</si>
  <si>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</si>
  <si>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</si>
  <si>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</si>
  <si>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</si>
  <si>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</si>
  <si>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</si>
  <si>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</si>
  <si>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</si>
  <si>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</si>
  <si>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</si>
  <si>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</si>
  <si>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</si>
  <si>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</si>
  <si>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</si>
  <si>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</si>
  <si>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</si>
  <si>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</si>
  <si>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</si>
  <si>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</si>
  <si>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</si>
  <si>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</si>
  <si>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</si>
  <si>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</si>
  <si>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</si>
  <si>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</si>
  <si>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</si>
  <si>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</si>
  <si>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</si>
  <si>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</si>
  <si>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</si>
  <si>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</si>
  <si>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</si>
  <si>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</si>
  <si>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</si>
  <si>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</si>
  <si>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</si>
  <si>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</si>
  <si>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</si>
  <si>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</si>
  <si>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</si>
  <si>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</si>
  <si>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</si>
  <si>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</si>
  <si>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</si>
  <si>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</si>
  <si>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</si>
  <si>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</si>
  <si>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</si>
  <si>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</si>
  <si>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</si>
  <si>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</si>
  <si>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</si>
  <si>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</si>
  <si>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</si>
  <si>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</si>
  <si>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</si>
  <si>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</si>
  <si>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</si>
  <si>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</si>
  <si>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</si>
  <si>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</si>
  <si>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</si>
  <si>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</si>
  <si>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</si>
  <si>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</si>
  <si>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</si>
  <si>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</si>
  <si>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</si>
  <si>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</si>
  <si>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</si>
  <si>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</si>
  <si>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</si>
  <si>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</si>
  <si>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</si>
  <si>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</si>
  <si>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</si>
  <si>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</si>
  <si>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</si>
  <si>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</si>
  <si>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</si>
  <si>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</si>
  <si>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</si>
  <si>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</si>
  <si>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</si>
  <si>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</si>
  <si>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</si>
  <si>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</si>
  <si>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</si>
  <si>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</si>
  <si>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</si>
  <si>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</si>
  <si>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</si>
  <si>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</si>
  <si>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</si>
  <si>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</si>
  <si>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</si>
  <si>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</si>
  <si>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</si>
  <si>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</si>
  <si>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</si>
  <si>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</si>
  <si>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</si>
  <si>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</si>
  <si>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</si>
  <si>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</si>
  <si>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</si>
  <si>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</si>
  <si>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</si>
  <si>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</si>
  <si>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</si>
  <si>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</si>
  <si>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</si>
  <si>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</si>
  <si>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</si>
  <si>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</si>
  <si>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</si>
  <si>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</si>
  <si>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</si>
  <si>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</si>
  <si>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</si>
  <si>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</si>
  <si>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</si>
  <si>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</si>
  <si>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</si>
  <si>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</si>
  <si>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</si>
  <si>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</si>
  <si>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</si>
  <si>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</si>
  <si>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</si>
  <si>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</si>
  <si>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</si>
  <si>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</si>
  <si>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</si>
  <si>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</si>
  <si>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</si>
  <si>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</si>
  <si>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</si>
  <si>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</si>
  <si>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</si>
  <si>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</si>
  <si>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</si>
  <si>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</si>
  <si>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</si>
  <si>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</si>
  <si>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</si>
  <si>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</si>
  <si>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</si>
  <si>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</si>
  <si>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</si>
  <si>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</si>
  <si>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</si>
  <si>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</si>
  <si>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</si>
  <si>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</si>
  <si>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</si>
  <si>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</si>
  <si>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</si>
  <si>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</si>
  <si>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</si>
  <si>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</si>
  <si>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</si>
  <si>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</si>
  <si>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</si>
  <si>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</si>
  <si>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</si>
  <si>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</si>
  <si>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</si>
  <si>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</si>
  <si>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</si>
  <si>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</si>
  <si>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</si>
  <si>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</si>
  <si>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</si>
  <si>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</si>
  <si>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</si>
  <si>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</si>
  <si>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</si>
  <si>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</si>
  <si>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</si>
  <si>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</si>
  <si>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</si>
  <si>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</si>
  <si>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</si>
  <si>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</si>
  <si>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</si>
  <si>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</si>
  <si>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</si>
  <si>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</si>
  <si>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</si>
  <si>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</si>
  <si>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</si>
  <si>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</si>
  <si>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</si>
  <si>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</si>
  <si>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</si>
  <si>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</si>
  <si>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</si>
  <si>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</si>
  <si>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</si>
  <si>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</si>
  <si>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</si>
  <si>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</si>
  <si>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</si>
  <si>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</si>
  <si>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</si>
  <si>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</si>
  <si>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</si>
  <si>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</si>
  <si>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</si>
  <si>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</si>
  <si>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</si>
  <si>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</si>
  <si>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</si>
  <si>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</si>
  <si>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</si>
  <si>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</si>
  <si>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</si>
  <si>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</si>
  <si>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</si>
  <si>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</si>
  <si>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</si>
  <si>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</si>
  <si>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</si>
  <si>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</si>
  <si>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</si>
  <si>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</si>
  <si>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</si>
  <si>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</si>
  <si>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</si>
  <si>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</si>
  <si>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</si>
  <si>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</si>
  <si>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</si>
  <si>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</si>
  <si>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</si>
  <si>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</si>
  <si>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</si>
  <si>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</si>
  <si>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</si>
  <si>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</si>
  <si>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</si>
  <si>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</si>
  <si>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</si>
  <si>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</si>
  <si>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</si>
  <si>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</si>
  <si>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</si>
  <si>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</si>
  <si>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</si>
  <si>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</si>
  <si>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</si>
  <si>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</si>
  <si>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</si>
  <si>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</si>
  <si>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</si>
  <si>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</si>
  <si>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</si>
  <si>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</si>
  <si>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</si>
  <si>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</si>
  <si>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</si>
  <si>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</si>
  <si>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</si>
  <si>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</si>
  <si>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</si>
  <si>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</si>
  <si>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</si>
  <si>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</si>
  <si>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</si>
  <si>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</si>
  <si>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</si>
  <si>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</si>
  <si>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</si>
  <si>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</si>
  <si>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</si>
  <si>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</si>
  <si>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</si>
  <si>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</si>
  <si>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</si>
  <si>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</si>
  <si>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</si>
  <si>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</si>
  <si>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</si>
  <si>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</si>
  <si>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</si>
  <si>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</si>
  <si>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</si>
  <si>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</si>
  <si>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</si>
  <si>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</si>
  <si>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</si>
  <si>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</si>
  <si>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</si>
  <si>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</si>
  <si>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</si>
  <si>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</si>
  <si>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</si>
  <si>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</si>
  <si>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</si>
  <si>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</si>
  <si>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</si>
  <si>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</si>
  <si>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</si>
  <si>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</si>
  <si>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</si>
  <si>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</si>
  <si>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</si>
  <si>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</si>
  <si>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</si>
  <si>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</si>
  <si>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</si>
  <si>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</si>
  <si>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</si>
  <si>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</si>
  <si>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</si>
  <si>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</si>
  <si>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</si>
  <si>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</si>
  <si>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</si>
  <si>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</si>
  <si>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</si>
  <si>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</si>
  <si>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</si>
  <si>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</si>
  <si>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</si>
  <si>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</si>
  <si>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</si>
  <si>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</si>
  <si>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</si>
  <si>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</si>
  <si>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</si>
  <si>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</si>
  <si>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</si>
  <si>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</si>
  <si>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</si>
  <si>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</si>
  <si>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</si>
  <si>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</si>
  <si>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</si>
  <si>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</si>
  <si>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</si>
  <si>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</si>
  <si>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</si>
  <si>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</si>
  <si>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</si>
  <si>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</si>
  <si>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</si>
  <si>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</si>
  <si>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</si>
  <si>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</si>
  <si>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</si>
  <si>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</si>
  <si>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</si>
  <si>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</si>
  <si>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</si>
  <si>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</si>
  <si>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</si>
  <si>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</si>
  <si>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</si>
  <si>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</si>
  <si>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</si>
  <si>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</si>
  <si>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</si>
  <si>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</si>
  <si>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</si>
  <si>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</si>
  <si>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</si>
  <si>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</si>
  <si>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</si>
  <si>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</si>
  <si>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</si>
  <si>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</si>
  <si>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</si>
  <si>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</si>
  <si>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</si>
  <si>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</si>
  <si>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</si>
  <si>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</si>
  <si>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</si>
  <si>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</si>
  <si>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</si>
  <si>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</si>
  <si>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</si>
  <si>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</si>
  <si>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</si>
  <si>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</si>
  <si>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</si>
  <si>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</si>
  <si>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</si>
  <si>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</si>
  <si>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</si>
  <si>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</si>
  <si>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</si>
  <si>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</si>
  <si>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</si>
  <si>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</si>
  <si>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</si>
  <si>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</si>
  <si>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</si>
  <si>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</si>
  <si>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</si>
  <si>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</si>
  <si>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</si>
  <si>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</si>
  <si>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</si>
  <si>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</si>
  <si>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</si>
  <si>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</si>
  <si>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</si>
  <si>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</si>
  <si>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</si>
  <si>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</si>
  <si>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</si>
  <si>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</si>
  <si>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</si>
  <si>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</si>
  <si>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</si>
  <si>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</si>
  <si>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</si>
  <si>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</si>
  <si>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</si>
  <si>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</si>
  <si>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</si>
  <si>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</si>
  <si>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</si>
  <si>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</si>
  <si>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</si>
  <si>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</si>
  <si>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</si>
  <si>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</si>
  <si>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</si>
  <si>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</si>
  <si>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</si>
  <si>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</si>
  <si>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</si>
  <si>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</si>
  <si>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</si>
  <si>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</si>
  <si>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</si>
  <si>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</si>
  <si>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</si>
  <si>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</si>
  <si>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</si>
  <si>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</si>
  <si>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</si>
  <si>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</si>
  <si>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</si>
  <si>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</si>
  <si>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</si>
  <si>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</si>
  <si>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</si>
  <si>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</si>
  <si>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</si>
  <si>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</si>
  <si>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</si>
  <si>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</si>
  <si>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</si>
  <si>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</si>
  <si>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</si>
  <si>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</si>
  <si>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</si>
  <si>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</si>
  <si>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</si>
  <si>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</si>
  <si>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</si>
  <si>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</si>
  <si>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</si>
  <si>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</si>
  <si>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</si>
  <si>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</si>
  <si>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</si>
  <si>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</si>
  <si>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</si>
  <si>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</si>
  <si>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</si>
  <si>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</si>
  <si>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</si>
  <si>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</si>
  <si>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</si>
  <si>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</si>
  <si>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</si>
  <si>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</si>
  <si>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</si>
  <si>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</si>
  <si>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</si>
  <si>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</si>
  <si>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</si>
  <si>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</si>
  <si>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</si>
  <si>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</si>
  <si>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</si>
  <si>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</si>
  <si>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</si>
  <si>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</si>
  <si>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</si>
  <si>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</si>
  <si>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</si>
  <si>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</si>
  <si>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</si>
  <si>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</si>
  <si>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</si>
  <si>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</si>
  <si>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</si>
  <si>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</si>
  <si>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</si>
  <si>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</si>
  <si>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</si>
  <si>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</si>
  <si>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</si>
  <si>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</si>
  <si>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</si>
  <si>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</si>
  <si>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</si>
  <si>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</si>
  <si>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</si>
  <si>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</si>
  <si>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</si>
  <si>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</si>
  <si>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</si>
  <si>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</si>
  <si>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</si>
  <si>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</si>
  <si>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</si>
  <si>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</si>
  <si>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</si>
  <si>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</si>
  <si>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</si>
  <si>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</si>
  <si>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</si>
  <si>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</si>
  <si>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</si>
  <si>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</si>
  <si>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</si>
  <si>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</si>
  <si>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</si>
  <si>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</si>
  <si>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</si>
  <si>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</si>
  <si>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</si>
  <si>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</si>
  <si>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</si>
  <si>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</si>
  <si>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</si>
  <si>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</si>
  <si>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</si>
  <si>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</si>
  <si>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</si>
  <si>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</si>
  <si>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</si>
  <si>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</si>
  <si>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</si>
  <si>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</si>
  <si>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</si>
  <si>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</si>
  <si>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</si>
  <si>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</si>
  <si>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</si>
  <si>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</si>
  <si>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</si>
  <si>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</si>
  <si>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</si>
  <si>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</si>
  <si>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</si>
  <si>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</si>
  <si>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</si>
  <si>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</si>
  <si>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</si>
  <si>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</si>
  <si>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</si>
  <si>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</si>
  <si>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</si>
  <si>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</si>
  <si>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</si>
  <si>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</si>
  <si>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</si>
  <si>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</si>
  <si>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</si>
  <si>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</si>
  <si>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</si>
  <si>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</si>
  <si>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</si>
  <si>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</si>
  <si>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</si>
  <si>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</si>
  <si>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</si>
  <si>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</si>
  <si>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</si>
  <si>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</si>
  <si>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</si>
  <si>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</si>
  <si>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</si>
  <si>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</si>
  <si>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</si>
  <si>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</si>
  <si>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</si>
  <si>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</si>
  <si>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</si>
  <si>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</si>
  <si>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</si>
  <si>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</si>
  <si>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</si>
  <si>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</si>
  <si>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</si>
  <si>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</si>
  <si>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</si>
  <si>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</si>
  <si>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</si>
  <si>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</si>
  <si>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</si>
  <si>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</si>
  <si>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</si>
  <si>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</si>
  <si>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</si>
  <si>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</si>
  <si>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</si>
  <si>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</si>
  <si>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</si>
  <si>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</si>
  <si>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</si>
  <si>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</si>
  <si>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</si>
  <si>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</si>
  <si>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</si>
  <si>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</si>
  <si>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</si>
  <si>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</si>
  <si>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</si>
  <si>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</si>
  <si>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</si>
  <si>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</si>
  <si>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</si>
  <si>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</si>
  <si>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</si>
  <si>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</si>
  <si>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</si>
  <si>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</si>
  <si>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</si>
  <si>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</si>
  <si>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</si>
  <si>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</si>
  <si>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</si>
  <si>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</si>
  <si>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</si>
  <si>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</si>
  <si>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</si>
  <si>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</si>
  <si>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</si>
  <si>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</si>
  <si>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</si>
  <si>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</si>
  <si>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</si>
  <si>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</si>
  <si>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</si>
  <si>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</si>
  <si>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</si>
  <si>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</si>
  <si>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</si>
  <si>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</si>
  <si>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</si>
  <si>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</si>
  <si>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</si>
  <si>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</si>
  <si>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</si>
  <si>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</si>
  <si>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</si>
  <si>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</si>
  <si>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</si>
  <si>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</si>
  <si>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</si>
  <si>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</si>
  <si>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</si>
  <si>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</si>
  <si>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</si>
  <si>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</si>
  <si>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</si>
  <si>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</si>
  <si>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</si>
  <si>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</si>
  <si>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</si>
  <si>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</si>
  <si>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</si>
  <si>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</si>
  <si>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</si>
  <si>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</si>
  <si>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</si>
  <si>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</si>
  <si>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</si>
  <si>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</si>
  <si>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</si>
  <si>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</si>
  <si>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</si>
  <si>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</si>
  <si>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</si>
  <si>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</si>
  <si>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</si>
  <si>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</si>
  <si>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</si>
  <si>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</si>
  <si>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</si>
  <si>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</si>
  <si>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</si>
  <si>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</si>
  <si>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</si>
  <si>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</si>
  <si>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</si>
  <si>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</si>
  <si>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</si>
  <si>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</si>
  <si>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</si>
  <si>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</si>
  <si>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</si>
  <si>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</si>
  <si>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</si>
  <si>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</si>
  <si>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</si>
  <si>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</si>
  <si>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</si>
  <si>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</si>
  <si>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</si>
  <si>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</si>
  <si>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</si>
  <si>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</si>
  <si>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</si>
  <si>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</si>
  <si>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</si>
  <si>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</si>
  <si>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</si>
  <si>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</si>
  <si>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</si>
  <si>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</si>
  <si>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</si>
  <si>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</si>
  <si>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</si>
  <si>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</si>
  <si>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</si>
  <si>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</si>
  <si>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</si>
  <si>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</si>
  <si>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</si>
  <si>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</si>
  <si>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</si>
  <si>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</si>
  <si>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</si>
  <si>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</si>
  <si>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</si>
  <si>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</si>
  <si>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</si>
  <si>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</si>
  <si>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</si>
  <si>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</si>
  <si>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</si>
  <si>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</si>
  <si>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</si>
  <si>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</si>
  <si>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</si>
  <si>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</si>
  <si>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</si>
  <si>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</si>
  <si>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</si>
  <si>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</si>
  <si>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</si>
  <si>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</si>
  <si>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</si>
  <si>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</si>
  <si>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</si>
  <si>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</si>
  <si>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</si>
  <si>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</si>
  <si>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</si>
  <si>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</si>
  <si>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</si>
  <si>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</si>
  <si>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</si>
  <si>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</si>
  <si>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</si>
  <si>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</si>
  <si>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</si>
  <si>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</si>
  <si>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</si>
  <si>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</si>
  <si>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</si>
  <si>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</si>
  <si>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</si>
  <si>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</si>
  <si>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</si>
  <si>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</si>
  <si>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</si>
  <si>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</si>
  <si>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</si>
  <si>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</si>
  <si>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</si>
  <si>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</si>
  <si>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</si>
  <si>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</si>
  <si>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</si>
  <si>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</si>
  <si>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</si>
  <si>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</si>
  <si>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</si>
  <si>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</si>
  <si>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</si>
  <si>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</si>
  <si>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</si>
  <si>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</si>
  <si>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</si>
  <si>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</si>
  <si>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</si>
  <si>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</si>
  <si>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</si>
  <si>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</si>
  <si>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</si>
  <si>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</si>
  <si>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</si>
  <si>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</si>
  <si>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</si>
  <si>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</si>
  <si>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</si>
  <si>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</si>
  <si>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</si>
  <si>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</si>
  <si>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</si>
  <si>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</si>
  <si>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</si>
  <si>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</si>
  <si>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</si>
  <si>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</si>
  <si>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</si>
  <si>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</si>
  <si>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</si>
  <si>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</si>
  <si>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</si>
  <si>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</si>
  <si>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</si>
  <si>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</si>
  <si>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</si>
  <si>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</si>
  <si>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</si>
  <si>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</si>
  <si>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</si>
  <si>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</si>
  <si>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</si>
  <si>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</si>
  <si>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</si>
  <si>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</si>
  <si>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</si>
  <si>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</si>
  <si>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</si>
  <si>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</si>
  <si>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</si>
  <si>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</si>
  <si>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</si>
  <si>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</si>
  <si>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</si>
  <si>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</si>
  <si>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</si>
  <si>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</si>
  <si>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</si>
  <si>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</si>
  <si>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</si>
  <si>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</si>
  <si>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</si>
  <si>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</si>
  <si>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</si>
  <si>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</si>
  <si>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</si>
  <si>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</si>
  <si>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</si>
  <si>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</si>
  <si>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</si>
  <si>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</si>
  <si>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</si>
  <si>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</si>
  <si>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</si>
  <si>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</si>
  <si>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</si>
  <si>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</si>
  <si>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</si>
  <si>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</si>
  <si>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</si>
  <si>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</si>
  <si>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</si>
  <si>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</si>
  <si>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</si>
  <si>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</si>
  <si>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</si>
  <si>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</si>
  <si>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</si>
  <si>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</si>
  <si>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</si>
  <si>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</si>
  <si>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</si>
  <si>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</si>
  <si>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</si>
  <si>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</si>
  <si>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</si>
  <si>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</si>
  <si>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</si>
  <si>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</si>
  <si>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</si>
  <si>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</si>
  <si>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</si>
  <si>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</si>
  <si>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</si>
  <si>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</si>
  <si>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</si>
  <si>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</si>
  <si>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</si>
  <si>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</si>
  <si>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</si>
  <si>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</si>
  <si>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</si>
  <si>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</si>
  <si>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</si>
  <si>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</si>
  <si>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</si>
  <si>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</si>
  <si>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</si>
  <si>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</si>
  <si>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</si>
  <si>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</si>
  <si>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</si>
  <si>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</si>
  <si>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</si>
  <si>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</si>
  <si>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</si>
  <si>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</si>
  <si>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</si>
  <si>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</si>
  <si>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</si>
  <si>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</si>
  <si>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</si>
  <si>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</si>
  <si>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</si>
  <si>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</si>
  <si>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</si>
  <si>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</si>
  <si>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</si>
  <si>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</si>
  <si>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</si>
  <si>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</si>
  <si>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</si>
  <si>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</si>
  <si>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</si>
  <si>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</si>
  <si>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</si>
  <si>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</si>
  <si>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</si>
  <si>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</si>
  <si>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</si>
  <si>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</si>
  <si>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</si>
  <si>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</si>
  <si>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</si>
  <si>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</si>
  <si>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</si>
  <si>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</si>
  <si>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</si>
  <si>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</si>
  <si>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</si>
  <si>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</si>
  <si>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</si>
  <si>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</si>
  <si>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</si>
  <si>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</si>
  <si>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</si>
  <si>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</si>
  <si>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</si>
  <si>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</si>
  <si>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</si>
  <si>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</si>
  <si>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</si>
  <si>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</si>
  <si>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</si>
  <si>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</si>
  <si>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</si>
  <si>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</si>
  <si>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</si>
  <si>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</si>
  <si>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</si>
  <si>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</si>
  <si>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</si>
  <si>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</si>
  <si>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</si>
  <si>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</si>
  <si>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</si>
  <si>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</si>
  <si>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</si>
  <si>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</si>
  <si>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</si>
  <si>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</si>
  <si>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</si>
  <si>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</si>
  <si>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</si>
  <si>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</si>
  <si>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</si>
  <si>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</si>
  <si>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</si>
  <si>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</si>
  <si>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</si>
  <si>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</si>
  <si>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</si>
  <si>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</si>
  <si>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</si>
  <si>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</si>
  <si>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</si>
  <si>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</si>
  <si>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</si>
  <si>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</si>
  <si>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</si>
  <si>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</si>
  <si>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</si>
  <si>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</si>
  <si>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</si>
  <si>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</si>
  <si>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</si>
  <si>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</si>
  <si>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</si>
  <si>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</si>
  <si>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</si>
  <si>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</si>
  <si>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</si>
  <si>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</si>
  <si>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</si>
  <si>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</si>
  <si>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</si>
  <si>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</si>
  <si>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</si>
  <si>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</si>
  <si>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</si>
  <si>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</si>
  <si>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</si>
  <si>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</si>
  <si>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</si>
  <si>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</si>
  <si>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</si>
  <si>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</si>
  <si>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</si>
  <si>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</si>
  <si>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</si>
  <si>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</si>
  <si>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</si>
  <si>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</si>
  <si>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</si>
  <si>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</si>
  <si>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</si>
  <si>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</si>
  <si>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</si>
  <si>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</si>
  <si>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</si>
  <si>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</si>
  <si>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</si>
  <si>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</si>
  <si>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</si>
  <si>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</si>
  <si>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</si>
  <si>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</si>
  <si>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</si>
  <si>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</si>
  <si>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</si>
  <si>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</si>
  <si>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</si>
  <si>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</si>
  <si>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</si>
  <si>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</si>
  <si>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</si>
  <si>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</si>
  <si>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</si>
  <si>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</si>
  <si>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</si>
  <si>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</si>
  <si>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</si>
  <si>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</si>
  <si>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</si>
  <si>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</si>
  <si>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</si>
  <si>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</si>
  <si>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</si>
  <si>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</si>
  <si>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</si>
  <si>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</si>
  <si>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</si>
  <si>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</si>
  <si>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</si>
  <si>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</si>
  <si>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</si>
  <si>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</si>
  <si>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</si>
  <si>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</si>
  <si>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</si>
  <si>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</si>
  <si>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</si>
  <si>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</si>
  <si>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</si>
  <si>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</si>
  <si>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</si>
  <si>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</si>
  <si>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</si>
  <si>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</si>
  <si>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</si>
  <si>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</si>
  <si>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</si>
  <si>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</si>
  <si>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</si>
  <si>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</si>
  <si>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</si>
  <si>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</si>
  <si>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</si>
  <si>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</si>
  <si>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</si>
  <si>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</si>
  <si>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</si>
  <si>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</si>
  <si>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</si>
  <si>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</si>
  <si>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</si>
  <si>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</si>
  <si>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</si>
  <si>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</si>
  <si>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</si>
  <si>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</si>
  <si>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</si>
  <si>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</si>
  <si>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</si>
  <si>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</si>
  <si>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</si>
  <si>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</si>
  <si>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</si>
  <si>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</si>
  <si>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</si>
  <si>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</si>
  <si>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</si>
  <si>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</si>
  <si>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</si>
  <si>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</si>
  <si>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</si>
  <si>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</si>
  <si>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</si>
  <si>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</si>
  <si>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</si>
  <si>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</si>
  <si>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</si>
  <si>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</si>
  <si>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</si>
  <si>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</si>
  <si>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</si>
  <si>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</si>
  <si>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</si>
  <si>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</si>
  <si>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</si>
  <si>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</si>
  <si>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</si>
  <si>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</si>
  <si>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</si>
  <si>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</si>
  <si>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</si>
  <si>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</si>
  <si>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</si>
  <si>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</si>
  <si>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</si>
  <si>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</si>
  <si>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</si>
  <si>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</si>
  <si>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</si>
  <si>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</si>
  <si>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</si>
  <si>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</si>
  <si>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</si>
  <si>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</si>
  <si>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</si>
  <si>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</si>
  <si>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</si>
  <si>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</si>
  <si>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</si>
  <si>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</si>
  <si>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</si>
  <si>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</si>
  <si>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</si>
  <si>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</si>
  <si>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</si>
  <si>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</si>
  <si>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</si>
  <si>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</si>
  <si>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</si>
  <si>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</si>
  <si>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</si>
  <si>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</si>
  <si>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</si>
  <si>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</si>
  <si>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</si>
  <si>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</si>
  <si>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</si>
  <si>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</si>
  <si>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</si>
  <si>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</si>
  <si>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</si>
  <si>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</si>
  <si>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</si>
  <si>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</si>
  <si>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</si>
  <si>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</si>
  <si>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</si>
  <si>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</si>
  <si>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</si>
  <si>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</si>
  <si>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</si>
  <si>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</si>
  <si>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</si>
  <si>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</si>
  <si>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</si>
  <si>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</si>
  <si>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</si>
  <si>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</si>
  <si>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</si>
  <si>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</si>
  <si>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</si>
  <si>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</si>
  <si>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</si>
  <si>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</si>
  <si>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</si>
  <si>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</si>
  <si>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</si>
  <si>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</si>
  <si>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</si>
  <si>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</si>
  <si>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</si>
  <si>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</si>
  <si>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</si>
  <si>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</si>
  <si>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</si>
  <si>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</si>
  <si>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</si>
  <si>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</si>
  <si>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</si>
  <si>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</si>
  <si>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</si>
  <si>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</si>
  <si>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</si>
  <si>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</si>
  <si>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</si>
  <si>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</si>
  <si>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</si>
  <si>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</si>
  <si>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</si>
  <si>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</si>
  <si>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</si>
  <si>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</si>
  <si>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</si>
  <si>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</si>
  <si>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</si>
  <si>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</si>
  <si>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</si>
  <si>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</si>
  <si>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</si>
  <si>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</si>
  <si>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</si>
  <si>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</si>
  <si>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</si>
  <si>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</si>
  <si>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</si>
  <si>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</si>
  <si>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</si>
  <si>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</si>
  <si>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</si>
  <si>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</si>
  <si>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</si>
  <si>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</si>
  <si>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</si>
  <si>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</si>
  <si>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</si>
  <si>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</si>
  <si>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</si>
  <si>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</si>
  <si>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</si>
  <si>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</si>
  <si>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</si>
  <si>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</si>
  <si>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</si>
  <si>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</si>
  <si>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</si>
  <si>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</si>
  <si>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</si>
  <si>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</si>
  <si>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</si>
  <si>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</si>
  <si>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</si>
  <si>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</si>
  <si>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</si>
  <si>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</si>
  <si>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</si>
  <si>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</si>
  <si>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</si>
  <si>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</si>
  <si>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</si>
  <si>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</si>
  <si>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</si>
  <si>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</si>
  <si>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</si>
  <si>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</si>
  <si>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</si>
  <si>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</si>
  <si>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</si>
  <si>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</si>
  <si>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</si>
  <si>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</si>
  <si>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</si>
  <si>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</si>
  <si>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</si>
  <si>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</si>
  <si>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</si>
  <si>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</si>
  <si>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</si>
  <si>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</si>
  <si>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</si>
  <si>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</si>
  <si>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</si>
  <si>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</si>
  <si>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</si>
  <si>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</si>
  <si>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</si>
  <si>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</si>
  <si>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</si>
  <si>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</si>
  <si>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</si>
  <si>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</si>
  <si>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</si>
  <si>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</si>
  <si>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</si>
  <si>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</si>
  <si>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</si>
  <si>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</si>
  <si>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</si>
  <si>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</si>
  <si>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</si>
  <si>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</si>
  <si>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</si>
  <si>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</si>
  <si>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</si>
  <si>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</si>
  <si>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</si>
  <si>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</si>
  <si>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</si>
  <si>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</si>
  <si>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</si>
  <si>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</si>
  <si>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</si>
  <si>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</si>
  <si>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</si>
  <si>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</si>
  <si>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</si>
  <si>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</si>
  <si>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</si>
  <si>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</si>
  <si>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</si>
  <si>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</si>
  <si>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</si>
  <si>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</si>
  <si>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</si>
  <si>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</si>
  <si>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</si>
  <si>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</si>
  <si>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</si>
  <si>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</si>
  <si>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</si>
  <si>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</si>
  <si>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</si>
  <si>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</si>
  <si>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</si>
  <si>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</si>
  <si>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</si>
  <si>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</si>
  <si>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</si>
  <si>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</si>
  <si>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</si>
  <si>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</si>
  <si>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</si>
  <si>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</si>
  <si>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</si>
  <si>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</si>
  <si>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</si>
  <si>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</si>
  <si>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</si>
  <si>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</si>
  <si>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</si>
  <si>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</si>
  <si>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</si>
  <si>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</si>
  <si>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</si>
  <si>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</si>
  <si>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</si>
  <si>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</si>
  <si>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</si>
  <si>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</si>
  <si>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</si>
  <si>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</si>
  <si>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</si>
  <si>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</si>
  <si>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</si>
  <si>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</si>
  <si>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</si>
  <si>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</si>
  <si>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</si>
  <si>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</si>
  <si>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</si>
  <si>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</si>
  <si>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</si>
  <si>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</si>
  <si>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</si>
  <si>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</si>
  <si>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</si>
  <si>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</si>
  <si>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</si>
  <si>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</si>
  <si>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</si>
  <si>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</si>
  <si>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</si>
  <si>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</si>
  <si>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</si>
  <si>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</si>
  <si>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</si>
  <si>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</si>
  <si>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</si>
  <si>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</si>
  <si>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</si>
  <si>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</si>
  <si>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</si>
  <si>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</si>
  <si>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</si>
  <si>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</si>
  <si>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</si>
  <si>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</si>
  <si>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</si>
  <si>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</si>
  <si>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</si>
  <si>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</si>
  <si>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</si>
  <si>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</si>
  <si>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</si>
  <si>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</si>
  <si>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</si>
  <si>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</si>
  <si>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</si>
  <si>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</si>
  <si>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</si>
  <si>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</si>
  <si>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</si>
  <si>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</si>
  <si>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</si>
  <si>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</si>
  <si>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</si>
  <si>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</si>
  <si>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</si>
  <si>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</si>
  <si>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</si>
  <si>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</si>
  <si>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</si>
  <si>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</si>
  <si>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</si>
  <si>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</si>
  <si>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</si>
  <si>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</si>
  <si>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</si>
  <si>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</si>
  <si>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</si>
  <si>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</si>
  <si>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</si>
  <si>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</si>
  <si>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</si>
  <si>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</si>
  <si>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</si>
  <si>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</si>
  <si>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</si>
  <si>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</si>
  <si>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</si>
  <si>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</si>
  <si>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</si>
  <si>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</si>
  <si>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</si>
  <si>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</si>
  <si>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</si>
  <si>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</si>
  <si>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</si>
  <si>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</si>
  <si>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</si>
  <si>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</si>
  <si>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</si>
  <si>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</si>
  <si>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</si>
  <si>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</si>
  <si>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</si>
  <si>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</si>
  <si>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</si>
  <si>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</si>
  <si>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</si>
  <si>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</si>
  <si>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</si>
  <si>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</si>
  <si>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</si>
  <si>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</si>
  <si>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</si>
  <si>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</si>
  <si>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</si>
  <si>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</si>
  <si>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</si>
  <si>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</si>
  <si>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</si>
  <si>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</si>
  <si>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</si>
  <si>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</si>
  <si>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</si>
  <si>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</si>
  <si>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</si>
  <si>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</si>
  <si>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</si>
  <si>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</si>
  <si>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</si>
  <si>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</si>
  <si>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</si>
  <si>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</si>
  <si>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</si>
  <si>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</si>
  <si>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</si>
  <si>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</si>
  <si>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</si>
  <si>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</si>
  <si>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</si>
  <si>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</si>
  <si>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</si>
  <si>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</si>
  <si>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</si>
  <si>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</si>
  <si>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</si>
  <si>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</si>
  <si>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</si>
  <si>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</si>
  <si>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</si>
  <si>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</si>
  <si>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</si>
  <si>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</si>
  <si>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</si>
  <si>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</si>
  <si>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</si>
  <si>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</si>
  <si>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</si>
  <si>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</si>
  <si>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</si>
  <si>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</si>
  <si>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</si>
  <si>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</si>
  <si>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</si>
  <si>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</si>
  <si>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</si>
  <si>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</si>
  <si>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</si>
  <si>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</si>
  <si>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</si>
  <si>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</si>
  <si>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</si>
  <si>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</si>
  <si>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</si>
  <si>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</si>
  <si>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</si>
  <si>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</si>
  <si>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</si>
  <si>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</si>
  <si>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</si>
  <si>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</si>
  <si>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</si>
  <si>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</si>
  <si>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</si>
  <si>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</si>
  <si>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</si>
  <si>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</si>
  <si>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</si>
  <si>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</si>
  <si>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</si>
  <si>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</si>
  <si>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</si>
  <si>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</si>
  <si>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</si>
  <si>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</si>
  <si>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</si>
  <si>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</si>
  <si>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</si>
  <si>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</si>
  <si>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</si>
  <si>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</si>
  <si>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</si>
  <si>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</si>
  <si>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</si>
  <si>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</si>
  <si>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</si>
  <si>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</si>
  <si>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</si>
  <si>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</si>
  <si>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</si>
  <si>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</si>
  <si>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</si>
  <si>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</si>
  <si>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</si>
  <si>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</si>
  <si>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</si>
  <si>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</si>
  <si>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</si>
  <si>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</si>
  <si>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</si>
  <si>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</si>
  <si>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</si>
  <si>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</si>
  <si>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</si>
  <si>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</si>
  <si>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</si>
  <si>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</si>
  <si>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</si>
  <si>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</si>
  <si>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</si>
  <si>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</si>
  <si>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</si>
  <si>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</si>
  <si>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</si>
  <si>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</si>
  <si>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</si>
  <si>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</si>
  <si>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</si>
  <si>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</si>
  <si>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</si>
  <si>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</si>
  <si>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</si>
  <si>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</si>
  <si>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</si>
  <si>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</si>
  <si>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</si>
  <si>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</si>
  <si>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</si>
  <si>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</si>
  <si>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</si>
  <si>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</si>
  <si>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</si>
  <si>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</si>
  <si>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</si>
  <si>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</si>
  <si>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</si>
  <si>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</si>
  <si>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</si>
  <si>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</si>
  <si>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</si>
  <si>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</si>
  <si>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</si>
  <si>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</si>
  <si>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</si>
  <si>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</si>
  <si>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</si>
  <si>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</si>
  <si>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</si>
  <si>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</si>
  <si>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</si>
  <si>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</si>
  <si>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</si>
  <si>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</si>
  <si>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</si>
  <si>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</si>
  <si>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</si>
  <si>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</si>
  <si>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</si>
  <si>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</si>
  <si>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</si>
  <si>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</si>
  <si>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</si>
  <si>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</si>
  <si>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</si>
  <si>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</si>
  <si>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</si>
  <si>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</si>
  <si>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</si>
  <si>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</si>
  <si>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</si>
  <si>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</si>
  <si>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</si>
  <si>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</si>
  <si>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</si>
  <si>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</si>
  <si>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</si>
  <si>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</si>
  <si>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</si>
  <si>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</si>
  <si>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</si>
  <si>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</si>
  <si>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</si>
  <si>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</si>
  <si>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</si>
  <si>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</si>
  <si>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</si>
  <si>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</si>
  <si>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</si>
  <si>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</si>
  <si>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</si>
  <si>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</si>
  <si>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</si>
  <si>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</si>
  <si>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</si>
  <si>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</si>
  <si>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</si>
  <si>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</si>
  <si>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</si>
  <si>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</si>
  <si>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</si>
  <si>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</si>
  <si>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</si>
  <si>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</si>
  <si>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</si>
  <si>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</si>
  <si>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</si>
  <si>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</si>
  <si>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</si>
  <si>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</si>
  <si>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</si>
  <si>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</si>
  <si>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</si>
  <si>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</si>
  <si>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</si>
  <si>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</si>
  <si>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</si>
  <si>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</si>
  <si>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</si>
  <si>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</si>
  <si>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</si>
  <si>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</si>
  <si>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</si>
  <si>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</si>
  <si>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</si>
  <si>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</si>
  <si>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</si>
  <si>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</si>
  <si>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</si>
  <si>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</si>
  <si>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</si>
  <si>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</si>
  <si>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</si>
  <si>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</si>
  <si>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</si>
  <si>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</si>
  <si>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</si>
  <si>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</si>
  <si>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</si>
  <si>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</si>
  <si>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</si>
  <si>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</si>
  <si>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</si>
  <si>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</si>
  <si>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</si>
  <si>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</si>
  <si>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</si>
  <si>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</si>
  <si>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</si>
  <si>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</si>
  <si>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</si>
  <si>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</si>
  <si>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</si>
  <si>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</si>
  <si>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</si>
  <si>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</si>
  <si>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</si>
  <si>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</si>
  <si>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</si>
  <si>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</si>
  <si>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</si>
  <si>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</si>
  <si>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</si>
  <si>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</si>
  <si>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</si>
  <si>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</si>
  <si>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</si>
  <si>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</si>
  <si>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</si>
  <si>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</si>
  <si>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</si>
  <si>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</si>
  <si>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</si>
  <si>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</si>
  <si>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</si>
  <si>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</si>
  <si>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</si>
  <si>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</si>
  <si>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</si>
  <si>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</si>
  <si>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</si>
  <si>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</si>
  <si>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</si>
  <si>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</si>
  <si>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</si>
  <si>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</si>
  <si>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</si>
  <si>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</si>
  <si>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</si>
  <si>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</si>
  <si>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</si>
  <si>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</si>
  <si>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</si>
  <si>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</si>
  <si>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</si>
  <si>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</si>
  <si>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</si>
  <si>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</si>
  <si>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</si>
  <si>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</si>
  <si>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</si>
  <si>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</si>
  <si>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</si>
  <si>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</si>
  <si>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</si>
  <si>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</si>
  <si>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</si>
  <si>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</si>
  <si>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</si>
  <si>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</si>
  <si>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</si>
  <si>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</si>
  <si>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</si>
  <si>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</si>
  <si>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</si>
  <si>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</si>
  <si>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</si>
  <si>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</si>
  <si>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</si>
  <si>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</si>
  <si>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</si>
  <si>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</si>
  <si>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</si>
  <si>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</si>
  <si>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</si>
  <si>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</si>
  <si>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</si>
  <si>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</si>
  <si>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</si>
  <si>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</si>
  <si>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</si>
  <si>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</si>
  <si>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</si>
  <si>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</si>
  <si>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</si>
  <si>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</si>
  <si>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</si>
  <si>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</si>
  <si>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</si>
  <si>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</si>
  <si>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</si>
  <si>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</si>
  <si>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</si>
  <si>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</si>
  <si>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</si>
  <si>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</si>
  <si>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</si>
  <si>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</si>
  <si>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</si>
  <si>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</si>
  <si>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</si>
  <si>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</si>
  <si>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</si>
  <si>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</si>
  <si>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</si>
  <si>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</si>
  <si>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</si>
  <si>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</si>
  <si>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</si>
  <si>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</si>
  <si>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</si>
  <si>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</si>
  <si>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</si>
  <si>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</si>
  <si>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</si>
  <si>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</si>
  <si>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</si>
  <si>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</si>
  <si>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</si>
  <si>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</si>
  <si>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</si>
  <si>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</si>
  <si>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</si>
  <si>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</si>
  <si>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</si>
  <si>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</si>
  <si>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</si>
  <si>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</si>
  <si>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</si>
  <si>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</si>
  <si>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</si>
  <si>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</si>
  <si>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</si>
  <si>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</si>
  <si>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</si>
  <si>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</si>
  <si>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</si>
  <si>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</si>
  <si>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</si>
  <si>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</si>
  <si>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</si>
  <si>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</si>
  <si>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</si>
  <si>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</si>
  <si>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</si>
  <si>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</si>
  <si>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</si>
  <si>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</si>
  <si>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</si>
  <si>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</si>
  <si>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</si>
  <si>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</si>
  <si>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</si>
  <si>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</si>
  <si>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</si>
  <si>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</si>
  <si>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</si>
  <si>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</si>
  <si>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</si>
  <si>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</si>
  <si>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</si>
  <si>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</si>
  <si>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</si>
  <si>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</si>
  <si>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</si>
  <si>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</si>
  <si>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</si>
  <si>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</si>
  <si>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</si>
  <si>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</si>
  <si>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</si>
  <si>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</si>
  <si>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</si>
  <si>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</si>
  <si>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</si>
  <si>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</si>
  <si>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</si>
  <si>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</si>
  <si>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</si>
  <si>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</si>
  <si>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</si>
  <si>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</si>
  <si>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</si>
  <si>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</si>
  <si>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</si>
  <si>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</si>
  <si>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</si>
  <si>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</si>
  <si>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</si>
  <si>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</si>
  <si>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</si>
  <si>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</si>
  <si>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</si>
  <si>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</si>
  <si>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</si>
  <si>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</si>
  <si>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</si>
  <si>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</si>
  <si>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</si>
  <si>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</si>
  <si>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</si>
  <si>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</si>
  <si>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</si>
  <si>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</si>
  <si>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</si>
  <si>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</si>
  <si>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</si>
  <si>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</si>
  <si>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</si>
  <si>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</si>
  <si>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</si>
  <si>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</si>
  <si>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</si>
  <si>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</si>
  <si>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</si>
  <si>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</si>
  <si>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</si>
  <si>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</si>
  <si>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</si>
  <si>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</si>
  <si>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</si>
  <si>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</si>
  <si>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</si>
  <si>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</si>
  <si>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</si>
  <si>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</si>
  <si>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</si>
  <si>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</si>
  <si>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</si>
  <si>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</si>
  <si>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</si>
  <si>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</si>
  <si>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</si>
  <si>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</si>
  <si>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</si>
  <si>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</si>
  <si>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</si>
  <si>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</si>
  <si>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</si>
  <si>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</si>
  <si>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</si>
  <si>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</si>
  <si>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</si>
  <si>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</si>
  <si>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</si>
  <si>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</si>
  <si>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</si>
  <si>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</si>
  <si>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</si>
  <si>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</si>
  <si>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</si>
  <si>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</si>
  <si>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</si>
  <si>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</si>
  <si>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</si>
  <si>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</si>
  <si>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</si>
  <si>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</si>
  <si>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</si>
  <si>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</si>
  <si>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</si>
  <si>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</si>
  <si>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</si>
  <si>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</si>
  <si>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</si>
  <si>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</si>
  <si>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</si>
  <si>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</si>
  <si>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</si>
  <si>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</si>
  <si>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</si>
  <si>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</si>
  <si>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</si>
  <si>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</si>
  <si>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</si>
  <si>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</si>
  <si>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</si>
  <si>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</si>
  <si>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</si>
  <si>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</si>
  <si>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</si>
  <si>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</si>
  <si>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</si>
  <si>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</si>
  <si>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</si>
  <si>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</si>
  <si>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</si>
  <si>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</si>
  <si>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</si>
  <si>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</si>
  <si>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</si>
  <si>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</si>
  <si>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</si>
  <si>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</si>
  <si>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</si>
  <si>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</si>
  <si>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</si>
  <si>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</si>
  <si>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</si>
  <si>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</si>
  <si>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</si>
  <si>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</si>
  <si>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</si>
  <si>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</si>
  <si>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</si>
  <si>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</si>
  <si>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</si>
  <si>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</si>
  <si>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</si>
  <si>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</si>
  <si>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</si>
  <si>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</si>
  <si>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</si>
  <si>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</si>
  <si>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</si>
  <si>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</si>
  <si>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</si>
  <si>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</si>
  <si>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</si>
  <si>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</si>
  <si>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</si>
  <si>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</si>
  <si>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</si>
  <si>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</si>
  <si>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</si>
  <si>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</si>
  <si>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</si>
  <si>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</si>
  <si>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</si>
  <si>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</si>
  <si>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</si>
  <si>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</si>
  <si>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</si>
  <si>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</si>
  <si>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</si>
  <si>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</si>
  <si>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</si>
  <si>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</si>
  <si>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</si>
  <si>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</si>
  <si>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</si>
  <si>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</si>
  <si>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</si>
  <si>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</si>
  <si>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</si>
  <si>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</si>
  <si>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</si>
  <si>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</si>
  <si>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</si>
  <si>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</si>
  <si>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</si>
  <si>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</si>
  <si>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</si>
  <si>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</si>
  <si>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</si>
  <si>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</si>
  <si>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</si>
  <si>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</si>
  <si>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</si>
  <si>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</si>
  <si>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</si>
  <si>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</si>
  <si>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</si>
  <si>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</si>
  <si>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</si>
  <si>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</si>
  <si>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</si>
  <si>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</si>
  <si>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</si>
  <si>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</si>
  <si>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</si>
  <si>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</si>
  <si>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</si>
  <si>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</si>
  <si>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</si>
  <si>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</si>
  <si>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</si>
  <si>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</si>
  <si>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</si>
  <si>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</si>
  <si>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</si>
  <si>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</si>
  <si>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</si>
  <si>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</si>
  <si>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</si>
  <si>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</si>
  <si>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</si>
  <si>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</si>
  <si>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</si>
  <si>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</si>
  <si>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</si>
  <si>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</si>
  <si>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</si>
  <si>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</si>
  <si>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</si>
  <si>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</si>
  <si>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</si>
  <si>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</si>
  <si>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</si>
  <si>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</si>
  <si>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</si>
  <si>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</si>
  <si>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</si>
  <si>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</si>
  <si>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</si>
  <si>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</si>
  <si>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</si>
  <si>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</si>
  <si>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</si>
  <si>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</si>
  <si>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</si>
  <si>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</si>
  <si>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</si>
  <si>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</si>
  <si>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</si>
  <si>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</si>
  <si>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</si>
  <si>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</si>
  <si>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</si>
  <si>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</si>
  <si>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</si>
  <si>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</si>
  <si>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</si>
  <si>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</si>
  <si>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</si>
  <si>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</si>
  <si>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</si>
  <si>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</si>
  <si>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</si>
  <si>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</si>
  <si>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</si>
  <si>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</si>
  <si>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</si>
  <si>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</si>
  <si>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</si>
  <si>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</si>
  <si>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</si>
  <si>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</si>
  <si>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</si>
  <si>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</si>
  <si>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</si>
  <si>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</si>
  <si>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</si>
  <si>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</si>
  <si>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</si>
  <si>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</si>
  <si>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</si>
  <si>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</si>
  <si>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</si>
  <si>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</si>
  <si>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</si>
  <si>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</si>
  <si>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</si>
  <si>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</si>
  <si>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</si>
  <si>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</si>
  <si>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</si>
  <si>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</si>
  <si>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</si>
  <si>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</si>
  <si>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</si>
  <si>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</si>
  <si>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</si>
  <si>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</si>
  <si>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</si>
  <si>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</si>
  <si>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</si>
  <si>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</si>
  <si>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</si>
  <si>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</si>
  <si>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</si>
  <si>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</si>
  <si>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</si>
  <si>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</si>
  <si>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</si>
  <si>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</si>
  <si>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</si>
  <si>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</si>
  <si>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</si>
  <si>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</si>
  <si>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</si>
  <si>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</si>
  <si>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</si>
  <si>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</si>
  <si>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</si>
  <si>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</si>
  <si>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</si>
  <si>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</si>
  <si>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</si>
  <si>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</si>
  <si>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</si>
  <si>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</si>
  <si>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</si>
  <si>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</si>
  <si>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</si>
  <si>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</si>
  <si>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</si>
  <si>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</si>
  <si>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</si>
  <si>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</si>
  <si>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</si>
  <si>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</si>
  <si>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</si>
  <si>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</si>
  <si>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</si>
  <si>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</si>
  <si>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</si>
  <si>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</si>
  <si>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</si>
  <si>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</si>
  <si>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</si>
  <si>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</si>
  <si>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</si>
  <si>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</si>
  <si>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</si>
  <si>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</si>
  <si>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</si>
  <si>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</si>
  <si>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</si>
  <si>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</si>
  <si>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</si>
  <si>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</si>
  <si>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</si>
  <si>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</si>
  <si>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</si>
  <si>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</si>
  <si>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</si>
  <si>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</si>
  <si>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</si>
  <si>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</si>
  <si>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</si>
  <si>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</si>
  <si>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</si>
  <si>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</si>
  <si>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</si>
  <si>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</si>
  <si>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</si>
  <si>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</si>
  <si>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</si>
  <si>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</si>
  <si>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</si>
  <si>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</si>
  <si>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</si>
  <si>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</si>
  <si>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</si>
  <si>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</si>
  <si>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</si>
  <si>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</si>
  <si>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</si>
  <si>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</si>
  <si>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</si>
  <si>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</si>
  <si>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</si>
  <si>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</si>
  <si>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</si>
  <si>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</si>
  <si>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</si>
  <si>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</si>
  <si>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</si>
  <si>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</si>
  <si>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</si>
  <si>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</si>
  <si>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</si>
  <si>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</si>
  <si>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</si>
  <si>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</si>
  <si>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</si>
  <si>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</si>
  <si>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</si>
  <si>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</si>
  <si>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</si>
  <si>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</si>
  <si>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</si>
  <si>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</si>
  <si>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</si>
  <si>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</si>
  <si>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</si>
  <si>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</si>
  <si>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</si>
  <si>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</si>
  <si>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</si>
  <si>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</si>
  <si>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</si>
  <si>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</si>
  <si>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</si>
  <si>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</si>
  <si>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</si>
  <si>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</si>
  <si>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</si>
  <si>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</si>
  <si>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</si>
  <si>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</si>
  <si>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</si>
  <si>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</si>
  <si>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</si>
  <si>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</si>
  <si>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</si>
  <si>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</si>
  <si>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</si>
  <si>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</si>
  <si>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</si>
  <si>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</si>
  <si>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</si>
  <si>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</si>
  <si>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</si>
  <si>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</si>
  <si>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</si>
  <si>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</si>
  <si>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</si>
  <si>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</si>
  <si>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</si>
  <si>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</si>
  <si>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</si>
  <si>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</si>
  <si>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</si>
  <si>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</si>
  <si>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</si>
  <si>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</si>
  <si>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</si>
  <si>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</si>
  <si>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</si>
  <si>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</si>
  <si>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</si>
  <si>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</si>
  <si>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</si>
  <si>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</si>
  <si>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</si>
  <si>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</si>
  <si>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</si>
  <si>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</si>
  <si>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</si>
  <si>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</si>
  <si>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</si>
  <si>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</si>
  <si>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</si>
  <si>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</si>
  <si>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</si>
  <si>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</si>
  <si>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</si>
  <si>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</si>
  <si>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</si>
  <si>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</si>
  <si>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</si>
  <si>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</si>
  <si>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</si>
  <si>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</si>
  <si>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</si>
  <si>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</si>
  <si>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</si>
  <si>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</si>
  <si>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</si>
  <si>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</si>
  <si>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</si>
  <si>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</si>
  <si>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</si>
  <si>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</si>
  <si>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</si>
  <si>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</si>
  <si>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</si>
  <si>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</si>
  <si>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</si>
  <si>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</si>
  <si>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</si>
  <si>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</si>
  <si>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</si>
  <si>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</si>
  <si>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</si>
  <si>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</si>
  <si>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</si>
  <si>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</si>
  <si>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</si>
  <si>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</si>
  <si>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</si>
  <si>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</si>
  <si>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</si>
  <si>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</si>
  <si>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</si>
  <si>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</si>
  <si>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</si>
  <si>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</si>
  <si>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</si>
  <si>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</si>
  <si>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</si>
  <si>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</si>
  <si>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</si>
  <si>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</si>
  <si>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</si>
  <si>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</si>
  <si>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</si>
  <si>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</si>
  <si>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</si>
  <si>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</si>
  <si>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</si>
  <si>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</si>
  <si>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</si>
  <si>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</si>
  <si>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</si>
  <si>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</si>
  <si>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</si>
  <si>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</si>
  <si>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</si>
  <si>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</si>
  <si>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</si>
  <si>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</si>
  <si>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</si>
  <si>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</si>
  <si>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</si>
  <si>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</si>
  <si>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</si>
  <si>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</si>
  <si>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</si>
  <si>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</si>
  <si>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</si>
  <si>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</si>
  <si>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</si>
  <si>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</si>
  <si>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</si>
  <si>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</si>
  <si>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</si>
  <si>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</si>
  <si>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</si>
  <si>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</si>
  <si>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</si>
  <si>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</si>
  <si>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</si>
  <si>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</si>
  <si>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</si>
  <si>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</si>
  <si>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</si>
  <si>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</si>
  <si>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</si>
  <si>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</si>
  <si>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</si>
  <si>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</si>
  <si>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</si>
  <si>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</si>
  <si>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</si>
  <si>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</si>
  <si>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</si>
  <si>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</si>
  <si>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</si>
  <si>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</si>
  <si>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</si>
  <si>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</si>
  <si>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</si>
  <si>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</si>
  <si>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</si>
  <si>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</si>
  <si>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</si>
  <si>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</si>
  <si>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</si>
  <si>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</si>
  <si>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</si>
  <si>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</si>
  <si>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</si>
  <si>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</si>
  <si>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</si>
  <si>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</si>
  <si>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</si>
  <si>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</si>
  <si>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</si>
  <si>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</si>
  <si>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</si>
  <si>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</si>
  <si>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</si>
  <si>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</si>
  <si>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</si>
  <si>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</si>
  <si>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</si>
  <si>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</si>
  <si>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</si>
  <si>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</si>
  <si>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</si>
  <si>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</si>
  <si>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</si>
  <si>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</si>
  <si>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</si>
  <si>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</si>
  <si>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</si>
  <si>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</si>
  <si>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</si>
  <si>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</si>
  <si>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</si>
  <si>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</si>
  <si>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</si>
  <si>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</si>
  <si>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</si>
  <si>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</si>
  <si>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</si>
  <si>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</si>
  <si>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</si>
  <si>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</si>
  <si>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</si>
  <si>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</si>
  <si>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</si>
  <si>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</si>
  <si>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</si>
  <si>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</si>
  <si>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</si>
  <si>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</si>
  <si>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</si>
  <si>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</si>
  <si>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</si>
  <si>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</si>
  <si>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</si>
  <si>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</si>
  <si>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</si>
  <si>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</si>
  <si>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</si>
  <si>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</si>
  <si>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</si>
  <si>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</si>
  <si>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</si>
  <si>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</si>
  <si>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</si>
  <si>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</si>
  <si>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</si>
  <si>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</si>
  <si>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</si>
  <si>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</si>
  <si>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</si>
  <si>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</si>
  <si>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</si>
  <si>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</si>
  <si>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</si>
  <si>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</si>
  <si>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</si>
  <si>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</si>
  <si>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</si>
  <si>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</si>
  <si>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</si>
  <si>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</si>
  <si>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</si>
  <si>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</si>
  <si>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</si>
  <si>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</si>
  <si>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</si>
  <si>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</si>
  <si>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</si>
  <si>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</si>
  <si>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</si>
  <si>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</si>
  <si>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</si>
  <si>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</si>
  <si>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</si>
  <si>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</si>
  <si>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</si>
  <si>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</si>
  <si>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</si>
  <si>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</si>
  <si>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</si>
  <si>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</si>
  <si>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</si>
  <si>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</si>
  <si>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</si>
  <si>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</si>
  <si>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</si>
  <si>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</si>
  <si>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</si>
  <si>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</si>
  <si>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</si>
  <si>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</si>
  <si>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</si>
  <si>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</si>
  <si>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</si>
  <si>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</si>
  <si>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</si>
  <si>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</si>
  <si>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</si>
  <si>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</si>
  <si>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</si>
  <si>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</si>
  <si>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</si>
  <si>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</si>
  <si>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</si>
  <si>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</si>
  <si>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</si>
  <si>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</si>
  <si>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</si>
  <si>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</si>
  <si>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</si>
  <si>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</si>
  <si>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</si>
  <si>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</si>
  <si>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</si>
  <si>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</si>
  <si>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</si>
  <si>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</si>
  <si>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</si>
  <si>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</si>
  <si>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</si>
  <si>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</si>
  <si>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</si>
  <si>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</si>
  <si>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</si>
  <si>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</si>
  <si>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</si>
  <si>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</si>
  <si>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</si>
  <si>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</si>
  <si>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</si>
  <si>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</si>
  <si>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</si>
  <si>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</si>
  <si>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</si>
  <si>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</si>
  <si>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</si>
  <si>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</si>
  <si>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</si>
  <si>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</si>
  <si>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</si>
  <si>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</si>
  <si>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</si>
  <si>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</si>
  <si>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</si>
  <si>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</si>
  <si>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</si>
  <si>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</si>
  <si>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</si>
  <si>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</si>
  <si>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</si>
  <si>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</si>
  <si>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</si>
  <si>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</si>
  <si>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</si>
  <si>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</si>
  <si>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</si>
  <si>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</si>
  <si>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</si>
  <si>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</si>
  <si>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</si>
  <si>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</si>
  <si>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</si>
  <si>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</si>
  <si>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</si>
  <si>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</si>
  <si>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</si>
  <si>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</si>
  <si>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</si>
  <si>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</si>
  <si>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</si>
  <si>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</si>
  <si>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</si>
  <si>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</si>
  <si>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</si>
  <si>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</si>
  <si>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</si>
  <si>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</si>
  <si>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</si>
  <si>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</si>
  <si>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</si>
  <si>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</si>
  <si>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</si>
  <si>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</si>
  <si>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</si>
  <si>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</si>
  <si>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</si>
  <si>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</si>
  <si>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</si>
  <si>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</si>
  <si>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</si>
  <si>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</si>
  <si>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</si>
  <si>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</si>
  <si>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</si>
  <si>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</si>
  <si>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</si>
  <si>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</si>
  <si>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</si>
  <si>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</si>
  <si>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</si>
  <si>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</si>
  <si>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</si>
  <si>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</si>
  <si>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</si>
  <si>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</si>
  <si>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</si>
  <si>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</si>
  <si>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</si>
  <si>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</si>
  <si>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</si>
  <si>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</si>
  <si>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</si>
  <si>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</si>
  <si>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</si>
  <si>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</si>
  <si>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</si>
  <si>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</si>
  <si>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</si>
  <si>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</si>
  <si>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</si>
  <si>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</si>
  <si>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</si>
  <si>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</si>
  <si>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</si>
  <si>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</si>
  <si>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</si>
  <si>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</si>
  <si>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</si>
  <si>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</si>
  <si>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</si>
  <si>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</si>
  <si>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</si>
  <si>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</si>
  <si>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</si>
  <si>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</si>
  <si>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</si>
  <si>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</si>
  <si>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</si>
  <si>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</si>
  <si>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</si>
  <si>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</si>
  <si>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</si>
  <si>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</si>
  <si>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</si>
  <si>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</si>
  <si>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</si>
  <si>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</si>
  <si>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</si>
  <si>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</si>
  <si>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</si>
  <si>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</si>
  <si>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</si>
  <si>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</si>
  <si>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</si>
  <si>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</si>
  <si>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</si>
  <si>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</si>
  <si>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</si>
  <si>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</si>
  <si>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</si>
  <si>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</si>
  <si>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</si>
  <si>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</si>
  <si>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</si>
  <si>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</si>
  <si>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</si>
  <si>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</si>
  <si>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</si>
  <si>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</si>
  <si>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</si>
  <si>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</si>
  <si>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</si>
  <si>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</si>
  <si>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</si>
  <si>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</si>
  <si>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</si>
  <si>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</si>
  <si>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</si>
  <si>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</si>
  <si>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</si>
  <si>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</si>
  <si>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</si>
  <si>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</si>
  <si>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</si>
  <si>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</si>
  <si>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</si>
  <si>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</si>
  <si>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</si>
  <si>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</si>
  <si>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</si>
  <si>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</si>
  <si>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</si>
  <si>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</si>
  <si>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</si>
  <si>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</si>
  <si>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</si>
  <si>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</si>
  <si>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</si>
  <si>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</si>
  <si>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</si>
  <si>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</si>
  <si>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</si>
  <si>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</si>
  <si>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</si>
  <si>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</si>
  <si>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</si>
  <si>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</si>
  <si>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</si>
  <si>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</si>
  <si>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</si>
  <si>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</si>
  <si>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</si>
  <si>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</si>
  <si>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</si>
  <si>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</si>
  <si>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</si>
  <si>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</si>
  <si>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</si>
  <si>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</si>
  <si>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</si>
  <si>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</si>
  <si>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</si>
  <si>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</si>
  <si>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</si>
  <si>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</si>
  <si>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</si>
  <si>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</si>
  <si>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</si>
  <si>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</si>
  <si>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</si>
  <si>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</si>
  <si>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</si>
  <si>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</si>
  <si>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</si>
  <si>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</si>
  <si>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</si>
  <si>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</si>
  <si>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</si>
  <si>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</si>
  <si>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</si>
  <si>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</si>
  <si>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</si>
  <si>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</si>
  <si>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</si>
  <si>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</si>
  <si>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</si>
  <si>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</si>
  <si>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</si>
  <si>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</si>
  <si>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</si>
  <si>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</si>
  <si>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</si>
  <si>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</si>
  <si>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</si>
  <si>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</si>
  <si>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</si>
  <si>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</si>
  <si>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</si>
  <si>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</si>
  <si>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</si>
  <si>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</si>
  <si>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</si>
  <si>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</si>
  <si>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</si>
  <si>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</si>
  <si>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</si>
  <si>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</si>
  <si>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</si>
  <si>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</si>
  <si>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</si>
  <si>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</si>
  <si>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</si>
  <si>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</si>
  <si>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</si>
  <si>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</si>
  <si>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</si>
  <si>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</si>
  <si>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</si>
  <si>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</si>
  <si>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</si>
  <si>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</si>
  <si>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</si>
  <si>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</si>
  <si>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</si>
  <si>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</si>
  <si>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</si>
  <si>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</si>
  <si>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</si>
  <si>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</si>
  <si>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</si>
  <si>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</si>
  <si>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</si>
  <si>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</si>
  <si>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</si>
  <si>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</si>
  <si>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</si>
  <si>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</si>
  <si>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</si>
  <si>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</si>
  <si>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</si>
  <si>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</si>
  <si>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</si>
  <si>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</si>
  <si>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</si>
  <si>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</si>
  <si>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</si>
  <si>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</si>
  <si>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</si>
  <si>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</si>
  <si>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</si>
  <si>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</si>
  <si>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</si>
  <si>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</si>
  <si>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</si>
  <si>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</si>
  <si>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</si>
  <si>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</si>
  <si>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</si>
  <si>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</si>
  <si>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</si>
  <si>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</si>
  <si>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</si>
  <si>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</si>
  <si>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</si>
  <si>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</si>
  <si>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</si>
  <si>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</si>
  <si>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</si>
  <si>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</si>
  <si>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</si>
  <si>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</si>
  <si>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</si>
  <si>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</si>
  <si>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</si>
  <si>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</si>
  <si>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</si>
  <si>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</si>
  <si>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</si>
  <si>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</si>
  <si>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</si>
  <si>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</si>
  <si>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</si>
  <si>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</si>
  <si>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</si>
  <si>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</si>
  <si>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</si>
  <si>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</si>
  <si>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</si>
  <si>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</si>
  <si>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</si>
  <si>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</si>
  <si>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</si>
  <si>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</si>
  <si>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</si>
  <si>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</si>
  <si>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</si>
  <si>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</si>
  <si>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</si>
  <si>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</si>
  <si>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</si>
  <si>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</si>
  <si>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</si>
  <si>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</si>
  <si>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</si>
  <si>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</si>
  <si>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</si>
  <si>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</si>
  <si>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</si>
  <si>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</si>
  <si>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</si>
  <si>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</si>
  <si>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</si>
  <si>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</si>
  <si>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</si>
  <si>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</si>
  <si>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</si>
  <si>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</si>
  <si>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</si>
  <si>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</si>
  <si>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</si>
  <si>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</si>
  <si>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</si>
  <si>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</si>
  <si>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</si>
  <si>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</si>
  <si>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</si>
  <si>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</si>
  <si>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</si>
  <si>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</si>
  <si>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</si>
  <si>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</si>
  <si>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</si>
  <si>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</si>
  <si>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</si>
  <si>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</si>
  <si>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</si>
  <si>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</si>
  <si>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</si>
  <si>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</si>
  <si>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</si>
  <si>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</si>
  <si>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</si>
  <si>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</si>
  <si>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</si>
  <si>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</si>
  <si>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</si>
  <si>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</si>
  <si>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</si>
  <si>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</si>
  <si>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</si>
  <si>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</si>
  <si>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</si>
  <si>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</si>
  <si>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</si>
  <si>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</si>
  <si>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</si>
  <si>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</si>
  <si>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</si>
  <si>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</si>
  <si>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</si>
  <si>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</si>
  <si>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</si>
  <si>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</si>
  <si>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</si>
  <si>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</si>
  <si>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</si>
  <si>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</si>
  <si>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</si>
  <si>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</si>
  <si>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</si>
  <si>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</si>
  <si>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</si>
  <si>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</si>
  <si>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</si>
  <si>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</si>
  <si>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</si>
  <si>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</si>
  <si>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</si>
  <si>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</si>
  <si>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</si>
  <si>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</si>
  <si>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</si>
  <si>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</si>
  <si>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</si>
  <si>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</si>
  <si>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</si>
  <si>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</si>
  <si>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</si>
  <si>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</si>
  <si>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</si>
  <si>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</si>
  <si>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</si>
  <si>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</si>
  <si>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</si>
  <si>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</si>
  <si>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</si>
  <si>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</si>
  <si>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</si>
  <si>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</si>
  <si>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</si>
  <si>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</si>
  <si>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</si>
  <si>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</si>
  <si>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</si>
  <si>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</si>
  <si>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</si>
  <si>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</si>
  <si>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</si>
  <si>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</si>
  <si>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</si>
  <si>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</si>
  <si>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</si>
  <si>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</si>
  <si>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</si>
  <si>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</si>
  <si>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</si>
  <si>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</si>
  <si>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</si>
  <si>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</si>
  <si>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</si>
  <si>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</si>
  <si>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</si>
  <si>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</si>
  <si>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</si>
  <si>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</si>
  <si>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</si>
  <si>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</si>
  <si>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</si>
  <si>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</si>
  <si>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</si>
  <si>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</si>
  <si>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</si>
  <si>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</si>
  <si>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</si>
  <si>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</si>
  <si>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</si>
  <si>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</si>
  <si>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</si>
  <si>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</si>
  <si>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</si>
  <si>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</si>
  <si>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</si>
  <si>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</si>
  <si>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</si>
  <si>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</si>
  <si>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</si>
  <si>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</si>
  <si>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</si>
  <si>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</si>
  <si>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</si>
  <si>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</si>
  <si>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</si>
  <si>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</si>
  <si>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</si>
  <si>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</si>
  <si>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</si>
  <si>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</si>
  <si>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</si>
  <si>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</si>
  <si>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</si>
  <si>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</si>
  <si>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</si>
  <si>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</si>
  <si>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</si>
  <si>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</si>
  <si>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</si>
  <si>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</si>
  <si>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</si>
  <si>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</si>
  <si>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</si>
  <si>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</si>
  <si>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</si>
  <si>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</si>
  <si>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</si>
  <si>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</si>
  <si>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</si>
  <si>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</si>
  <si>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</si>
  <si>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</si>
  <si>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</si>
  <si>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</si>
  <si>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</si>
  <si>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</si>
  <si>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</si>
  <si>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</si>
  <si>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</si>
  <si>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</si>
  <si>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</si>
  <si>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</si>
  <si>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</si>
  <si>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</si>
  <si>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</si>
  <si>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</si>
  <si>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</si>
  <si>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</si>
  <si>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</si>
  <si>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</si>
  <si>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</si>
  <si>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</si>
  <si>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</si>
  <si>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</si>
  <si>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</si>
  <si>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</si>
  <si>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</si>
  <si>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</si>
  <si>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</si>
  <si>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</si>
  <si>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</si>
  <si>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</si>
  <si>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</si>
  <si>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</si>
  <si>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</si>
  <si>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</si>
  <si>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</si>
  <si>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</si>
  <si>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</si>
  <si>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</si>
  <si>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</si>
  <si>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</si>
  <si>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</si>
  <si>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</si>
  <si>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</si>
  <si>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</si>
  <si>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</si>
  <si>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</si>
  <si>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</si>
  <si>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</si>
  <si>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</si>
  <si>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</si>
  <si>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</si>
  <si>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</si>
  <si>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</si>
  <si>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</si>
  <si>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</si>
  <si>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</si>
  <si>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</si>
  <si>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</si>
  <si>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</si>
  <si>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</si>
  <si>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</si>
  <si>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</si>
  <si>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</si>
  <si>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</si>
  <si>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</si>
  <si>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</si>
  <si>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</si>
  <si>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</si>
  <si>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</si>
  <si>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</si>
  <si>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</si>
  <si>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</si>
  <si>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</si>
  <si>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</si>
  <si>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</si>
  <si>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</si>
  <si>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</si>
  <si>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</si>
  <si>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</si>
  <si>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</si>
  <si>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</si>
  <si>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</si>
  <si>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</si>
  <si>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</si>
  <si>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</si>
  <si>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</si>
  <si>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</si>
  <si>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</si>
  <si>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</si>
  <si>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</si>
  <si>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</si>
  <si>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</si>
  <si>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</si>
  <si>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</si>
  <si>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</si>
  <si>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</si>
  <si>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</si>
  <si>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</si>
  <si>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</si>
  <si>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</si>
  <si>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</si>
  <si>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</si>
  <si>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</si>
  <si>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</si>
  <si>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</si>
  <si>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</si>
  <si>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</si>
  <si>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</si>
  <si>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</si>
  <si>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</si>
  <si>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</si>
  <si>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</si>
  <si>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</si>
  <si>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</si>
  <si>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</si>
  <si>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</si>
  <si>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</si>
  <si>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</si>
  <si>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</si>
  <si>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</si>
  <si>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</si>
  <si>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</si>
  <si>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</si>
  <si>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</si>
  <si>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</si>
  <si>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</si>
  <si>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</si>
  <si>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</si>
  <si>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</si>
  <si>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</si>
  <si>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</si>
  <si>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</si>
  <si>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</si>
  <si>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</si>
  <si>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</si>
  <si>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</si>
  <si>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</si>
  <si>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</si>
  <si>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</si>
  <si>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</si>
  <si>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</si>
  <si>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</si>
  <si>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</si>
  <si>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</si>
  <si>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</si>
  <si>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</si>
  <si>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</si>
  <si>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</si>
  <si>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</si>
  <si>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</si>
  <si>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</si>
  <si>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</si>
  <si>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</si>
  <si>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</si>
  <si>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</si>
  <si>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</si>
  <si>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</si>
  <si>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</si>
  <si>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</si>
  <si>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</si>
  <si>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</si>
  <si>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</si>
  <si>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</si>
  <si>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</si>
  <si>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</si>
  <si>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</si>
  <si>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</si>
  <si>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</si>
  <si>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</si>
  <si>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</si>
  <si>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</si>
  <si>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</si>
  <si>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</si>
  <si>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</si>
  <si>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</si>
  <si>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</si>
  <si>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</si>
  <si>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</si>
  <si>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</si>
  <si>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</si>
  <si>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</si>
  <si>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</si>
  <si>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</si>
  <si>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</si>
  <si>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</si>
  <si>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</si>
  <si>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</si>
  <si>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</si>
  <si>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</si>
  <si>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</si>
  <si>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</si>
  <si>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</si>
  <si>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</si>
  <si>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</si>
  <si>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</si>
  <si>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</si>
  <si>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</si>
  <si>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</si>
  <si>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</si>
  <si>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</si>
  <si>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</si>
  <si>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</si>
  <si>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</si>
  <si>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</si>
  <si>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</si>
  <si>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</si>
  <si>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</si>
  <si>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</si>
  <si>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</si>
  <si>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</si>
  <si>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</si>
  <si>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</si>
  <si>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</si>
  <si>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</si>
  <si>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</si>
  <si>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</si>
  <si>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</si>
  <si>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</si>
  <si>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</si>
  <si>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</si>
  <si>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</si>
  <si>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</si>
  <si>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</si>
  <si>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</si>
  <si>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</si>
  <si>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</si>
  <si>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</si>
  <si>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</si>
  <si>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</si>
  <si>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</si>
  <si>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</si>
  <si>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</si>
  <si>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</si>
  <si>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</si>
  <si>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</si>
  <si>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</si>
  <si>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</si>
  <si>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</si>
  <si>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</si>
  <si>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</si>
  <si>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</si>
  <si>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</si>
  <si>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</si>
  <si>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</si>
  <si>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</si>
  <si>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</si>
  <si>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</si>
  <si>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</si>
  <si>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</si>
  <si>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</si>
  <si>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</si>
  <si>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</si>
  <si>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</si>
  <si>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</si>
  <si>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</si>
  <si>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</si>
  <si>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</si>
  <si>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</si>
  <si>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</si>
  <si>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</si>
  <si>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</si>
  <si>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</si>
  <si>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</si>
  <si>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</si>
  <si>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</si>
  <si>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</si>
  <si>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</si>
  <si>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</si>
  <si>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</si>
  <si>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</si>
  <si>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</si>
  <si>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</si>
  <si>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</si>
  <si>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</si>
  <si>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</si>
  <si>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</si>
  <si>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</si>
  <si>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</si>
  <si>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</si>
  <si>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</si>
  <si>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</si>
  <si>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</si>
  <si>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</si>
  <si>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</si>
  <si>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</si>
  <si>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</si>
  <si>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</si>
  <si>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</si>
  <si>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</si>
  <si>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</si>
  <si>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</si>
  <si>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</si>
  <si>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</si>
  <si>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</si>
  <si>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</si>
  <si>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</si>
  <si>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</si>
  <si>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</si>
  <si>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</si>
  <si>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</si>
  <si>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</si>
  <si>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</si>
  <si>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</si>
  <si>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</si>
  <si>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</si>
  <si>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</si>
  <si>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</si>
  <si>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</si>
  <si>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</si>
  <si>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</si>
  <si>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</si>
  <si>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</si>
  <si>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</si>
  <si>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</si>
  <si>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</si>
  <si>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</si>
  <si>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</si>
  <si>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</si>
  <si>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</si>
  <si>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</si>
  <si>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</si>
  <si>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</si>
  <si>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</si>
  <si>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</si>
  <si>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</si>
  <si>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</si>
  <si>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</si>
  <si>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</si>
  <si>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</si>
  <si>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</si>
  <si>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</si>
  <si>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</si>
  <si>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</si>
  <si>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</si>
  <si>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</si>
  <si>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</si>
  <si>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</si>
  <si>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</si>
  <si>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</si>
  <si>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</si>
  <si>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</si>
  <si>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</si>
  <si>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</si>
  <si>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</si>
  <si>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</si>
  <si>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</si>
  <si>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</si>
  <si>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</si>
  <si>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</si>
  <si>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</si>
  <si>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</si>
  <si>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</si>
  <si>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</si>
  <si>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</si>
  <si>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</si>
  <si>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</si>
  <si>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</si>
  <si>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</si>
  <si>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</si>
  <si>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</si>
  <si>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</si>
  <si>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</si>
  <si>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</si>
  <si>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</si>
  <si>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</si>
  <si>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</si>
  <si>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</si>
  <si>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</si>
  <si>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</si>
  <si>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</si>
  <si>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</si>
  <si>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</si>
  <si>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</si>
  <si>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</si>
  <si>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</si>
  <si>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</si>
  <si>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</si>
  <si>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</si>
  <si>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</si>
  <si>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</si>
  <si>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</si>
  <si>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</si>
  <si>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</si>
  <si>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</si>
  <si>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</si>
  <si>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</si>
  <si>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</si>
  <si>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</si>
  <si>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</si>
  <si>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</si>
  <si>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</si>
  <si>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</si>
  <si>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</si>
  <si>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</si>
  <si>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</si>
  <si>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</si>
  <si>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</si>
  <si>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</si>
  <si>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</si>
  <si>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</si>
  <si>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</si>
  <si>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</si>
  <si>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</si>
  <si>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</si>
  <si>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</si>
  <si>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</si>
  <si>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</si>
  <si>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</si>
  <si>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</si>
  <si>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</si>
  <si>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</si>
  <si>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</si>
  <si>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</si>
  <si>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</si>
  <si>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</si>
  <si>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</si>
  <si>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</si>
  <si>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</si>
  <si>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</si>
  <si>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</si>
  <si>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</si>
  <si>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</si>
  <si>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</si>
  <si>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</si>
  <si>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</si>
  <si>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</si>
  <si>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</si>
  <si>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</si>
  <si>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</si>
  <si>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</si>
  <si>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</si>
  <si>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</si>
  <si>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</si>
  <si>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</si>
  <si>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</si>
  <si>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</si>
  <si>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</si>
  <si>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</si>
  <si>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</si>
  <si>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</si>
  <si>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</si>
  <si>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</si>
  <si>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</si>
  <si>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</si>
  <si>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</si>
  <si>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</si>
  <si>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</si>
  <si>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</si>
  <si>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</si>
  <si>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</si>
  <si>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</si>
  <si>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</si>
  <si>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</si>
  <si>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</si>
  <si>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</si>
  <si>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</si>
  <si>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</si>
  <si>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</si>
  <si>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</si>
  <si>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</si>
  <si>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</si>
  <si>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</si>
  <si>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</si>
  <si>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</si>
  <si>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</si>
  <si>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</si>
  <si>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</si>
  <si>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</si>
  <si>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</si>
  <si>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</si>
  <si>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</si>
  <si>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</si>
  <si>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</si>
  <si>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</si>
  <si>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</si>
  <si>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</si>
  <si>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</si>
  <si>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</si>
  <si>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</si>
  <si>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</si>
  <si>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</si>
  <si>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</si>
  <si>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</si>
  <si>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</si>
  <si>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</si>
  <si>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</si>
  <si>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</si>
  <si>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</si>
  <si>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</si>
  <si>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</si>
  <si>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</si>
  <si>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</si>
  <si>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</si>
  <si>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</si>
  <si>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</si>
  <si>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</si>
  <si>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</si>
  <si>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</si>
  <si>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</si>
  <si>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</si>
  <si>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</si>
  <si>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</si>
  <si>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</si>
  <si>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</si>
  <si>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</si>
  <si>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</si>
  <si>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</si>
  <si>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</si>
  <si>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</si>
  <si>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</si>
  <si>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</si>
  <si>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</si>
  <si>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</si>
  <si>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</si>
  <si>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</si>
  <si>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</si>
  <si>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</si>
  <si>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</si>
  <si>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</si>
  <si>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</si>
  <si>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</si>
  <si>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</si>
  <si>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</si>
  <si>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</si>
  <si>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</si>
  <si>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</si>
  <si>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</si>
  <si>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</si>
  <si>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</si>
  <si>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</si>
  <si>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</si>
  <si>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</si>
  <si>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</si>
  <si>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</si>
  <si>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</si>
  <si>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</si>
  <si>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</si>
  <si>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</si>
  <si>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</si>
  <si>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</si>
  <si>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</si>
  <si>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</si>
  <si>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</si>
  <si>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</si>
  <si>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</si>
  <si>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</si>
  <si>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</si>
  <si>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</si>
  <si>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</si>
  <si>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</si>
  <si>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</si>
  <si>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</si>
  <si>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</si>
  <si>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</si>
  <si>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</si>
  <si>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</si>
  <si>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</si>
  <si>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</si>
  <si>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</si>
  <si>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</si>
  <si>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</si>
  <si>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</si>
  <si>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</si>
  <si>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</si>
  <si>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</si>
  <si>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</si>
  <si>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</si>
  <si>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</si>
  <si>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</si>
  <si>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</si>
  <si>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</si>
  <si>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</si>
  <si>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</si>
  <si>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</si>
  <si>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</si>
  <si>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</si>
  <si>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</si>
  <si>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</si>
  <si>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</si>
  <si>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</si>
  <si>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</si>
  <si>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</si>
  <si>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</si>
  <si>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</si>
  <si>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</si>
  <si>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</si>
  <si>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</si>
  <si>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</si>
  <si>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</si>
  <si>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</si>
  <si>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</si>
  <si>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</si>
  <si>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</si>
  <si>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</si>
  <si>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</si>
  <si>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</si>
  <si>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</si>
  <si>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</si>
  <si>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</si>
  <si>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</si>
  <si>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</si>
  <si>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</si>
  <si>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</si>
  <si>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</si>
  <si>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</si>
  <si>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</si>
  <si>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</si>
  <si>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</si>
  <si>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</si>
  <si>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</si>
  <si>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</si>
  <si>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</si>
  <si>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</si>
  <si>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</si>
  <si>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</si>
  <si>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</si>
  <si>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</si>
  <si>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</si>
  <si>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</si>
  <si>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</si>
  <si>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</si>
  <si>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</si>
  <si>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</si>
  <si>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</si>
  <si>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</si>
  <si>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</si>
  <si>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</si>
  <si>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</si>
  <si>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</si>
  <si>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</si>
  <si>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</si>
  <si>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</si>
  <si>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</si>
  <si>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</si>
  <si>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</si>
  <si>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</si>
  <si>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</si>
  <si>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</si>
  <si>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</si>
  <si>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</si>
  <si>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</si>
  <si>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</si>
  <si>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</si>
  <si>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</si>
  <si>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</si>
  <si>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</si>
  <si>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</si>
  <si>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</si>
  <si>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</si>
  <si>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</si>
  <si>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</si>
  <si>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</si>
  <si>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</si>
  <si>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</si>
  <si>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</si>
  <si>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</si>
  <si>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</si>
  <si>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</si>
  <si>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</si>
  <si>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</si>
  <si>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</si>
  <si>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</si>
  <si>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</si>
  <si>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</si>
  <si>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</si>
  <si>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</si>
  <si>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</si>
  <si>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</si>
  <si>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</si>
  <si>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</si>
  <si>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</si>
  <si>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</si>
  <si>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</si>
  <si>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</si>
  <si>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</si>
  <si>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</si>
  <si>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</si>
  <si>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</si>
  <si>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</si>
  <si>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</si>
  <si>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</si>
  <si>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</si>
  <si>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</si>
  <si>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</si>
  <si>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</si>
  <si>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</si>
  <si>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</si>
  <si>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</si>
  <si>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</si>
  <si>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</si>
  <si>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</si>
  <si>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</si>
  <si>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</si>
  <si>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</si>
  <si>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</si>
  <si>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</si>
  <si>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</si>
  <si>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</si>
  <si>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</si>
  <si>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</si>
  <si>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</si>
  <si>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</si>
  <si>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</si>
  <si>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</si>
  <si>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</si>
  <si>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</si>
  <si>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</si>
  <si>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</si>
  <si>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</si>
  <si>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</si>
  <si>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</si>
  <si>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</si>
  <si>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</si>
  <si>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</si>
  <si>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</si>
  <si>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</si>
  <si>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</si>
  <si>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</si>
  <si>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</si>
  <si>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</si>
  <si>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</si>
  <si>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</si>
  <si>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</si>
  <si>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</si>
  <si>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</si>
  <si>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</si>
  <si>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</si>
  <si>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</si>
  <si>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</si>
  <si>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</si>
  <si>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</si>
  <si>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</si>
  <si>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</si>
  <si>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</si>
  <si>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</si>
  <si>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</si>
  <si>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</si>
  <si>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</si>
  <si>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</si>
  <si>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</si>
  <si>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</si>
  <si>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</si>
  <si>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</si>
  <si>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</si>
  <si>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</si>
  <si>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</si>
  <si>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</si>
  <si>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</si>
  <si>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</si>
  <si>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</si>
  <si>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</si>
  <si>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</si>
  <si>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</si>
  <si>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</si>
  <si>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</si>
  <si>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</si>
  <si>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</si>
  <si>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</si>
  <si>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</si>
  <si>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</si>
  <si>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</si>
  <si>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</si>
  <si>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</si>
  <si>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</si>
  <si>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</si>
  <si>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</si>
  <si>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</si>
  <si>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</si>
  <si>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</si>
  <si>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</si>
  <si>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</si>
  <si>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</si>
  <si>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</si>
  <si>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</si>
  <si>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</si>
  <si>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</si>
  <si>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</si>
  <si>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</si>
  <si>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</si>
  <si>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</si>
  <si>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</si>
  <si>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</si>
  <si>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</si>
  <si>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</si>
  <si>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</si>
  <si>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</si>
  <si>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</si>
  <si>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</si>
  <si>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</si>
  <si>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</si>
  <si>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</si>
  <si>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</si>
  <si>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</si>
  <si>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</si>
  <si>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</si>
  <si>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</si>
  <si>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</si>
  <si>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</si>
  <si>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</si>
  <si>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</si>
  <si>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</si>
  <si>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</si>
  <si>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</si>
  <si>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</si>
  <si>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</si>
  <si>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</si>
  <si>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</si>
  <si>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</si>
  <si>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</si>
  <si>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</si>
  <si>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</si>
  <si>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</si>
  <si>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</si>
  <si>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</si>
  <si>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</si>
  <si>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</si>
  <si>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</si>
  <si>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</si>
  <si>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</si>
  <si>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</si>
  <si>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</si>
  <si>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</si>
  <si>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</si>
  <si>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</si>
  <si>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</si>
  <si>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</si>
  <si>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</si>
  <si>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</si>
  <si>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</si>
  <si>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</si>
  <si>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</si>
  <si>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</si>
  <si>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</si>
  <si>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</si>
  <si>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</si>
  <si>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</si>
  <si>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</si>
  <si>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</si>
  <si>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</si>
  <si>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</si>
  <si>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</si>
  <si>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</si>
  <si>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</si>
  <si>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</si>
  <si>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</si>
  <si>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</si>
  <si>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</si>
  <si>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</si>
  <si>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</si>
  <si>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</si>
  <si>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</si>
  <si>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</si>
  <si>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</si>
  <si>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</si>
  <si>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</si>
  <si>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</si>
  <si>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</si>
  <si>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</si>
  <si>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</si>
  <si>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</si>
  <si>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</si>
  <si>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</si>
  <si>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</si>
  <si>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</si>
  <si>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</si>
  <si>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</si>
  <si>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</si>
  <si>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</si>
  <si>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</si>
  <si>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</si>
  <si>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</si>
  <si>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</si>
  <si>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</si>
  <si>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</si>
  <si>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</si>
  <si>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</si>
  <si>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</si>
  <si>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</si>
  <si>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</si>
  <si>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</si>
  <si>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</si>
  <si>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</si>
  <si>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</si>
  <si>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</si>
  <si>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</si>
  <si>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</si>
  <si>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</si>
  <si>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</si>
  <si>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</si>
  <si>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</si>
  <si>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</si>
  <si>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</si>
  <si>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</si>
  <si>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</si>
  <si>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</si>
  <si>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</si>
  <si>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</si>
  <si>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</si>
  <si>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</si>
  <si>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</si>
  <si>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</si>
  <si>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</si>
  <si>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</si>
  <si>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</si>
  <si>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</si>
  <si>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</si>
  <si>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</si>
  <si>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</si>
  <si>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</si>
  <si>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</si>
  <si>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</si>
  <si>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</si>
  <si>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</si>
  <si>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</si>
  <si>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</si>
  <si>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</si>
  <si>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</si>
  <si>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</si>
  <si>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</si>
  <si>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</si>
  <si>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</si>
  <si>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</si>
  <si>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</si>
  <si>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</si>
  <si>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</si>
  <si>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</si>
  <si>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</si>
  <si>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</si>
  <si>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</si>
  <si>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</si>
  <si>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</si>
  <si>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</si>
  <si>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</si>
  <si>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</si>
  <si>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</si>
  <si>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</si>
  <si>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</si>
  <si>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</si>
  <si>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</si>
  <si>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</si>
  <si>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</si>
  <si>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</si>
  <si>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</si>
  <si>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</si>
  <si>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</si>
  <si>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</si>
  <si>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</si>
  <si>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</si>
  <si>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</si>
  <si>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</si>
  <si>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</si>
  <si>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</si>
  <si>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</si>
  <si>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</si>
  <si>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</si>
  <si>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</si>
  <si>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</si>
  <si>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</si>
  <si>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</si>
  <si>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</si>
  <si>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</si>
  <si>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</si>
  <si>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</si>
  <si>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</si>
  <si>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</si>
  <si>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</si>
  <si>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</si>
  <si>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</si>
  <si>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</si>
  <si>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</si>
  <si>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</si>
  <si>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</si>
  <si>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</si>
  <si>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</si>
  <si>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</si>
  <si>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</si>
  <si>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</si>
  <si>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</si>
  <si>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</si>
  <si>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</si>
  <si>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</si>
  <si>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</si>
  <si>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</si>
  <si>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</si>
  <si>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</si>
  <si>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</si>
  <si>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</si>
  <si>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</si>
  <si>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</si>
  <si>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</si>
  <si>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</si>
  <si>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</si>
  <si>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</si>
  <si>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</si>
  <si>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</si>
  <si>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</si>
  <si>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</si>
  <si>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</si>
  <si>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</si>
  <si>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</si>
  <si>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</si>
  <si>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</si>
  <si>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</si>
  <si>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</si>
  <si>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</si>
  <si>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</si>
  <si>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</si>
  <si>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</si>
  <si>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</si>
  <si>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</si>
  <si>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</si>
  <si>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</si>
  <si>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</si>
  <si>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</si>
  <si>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</si>
  <si>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</si>
  <si>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</si>
  <si>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</si>
  <si>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</si>
  <si>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</si>
  <si>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</si>
  <si>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</si>
  <si>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</si>
  <si>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</si>
  <si>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</si>
  <si>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</si>
  <si>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</si>
  <si>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</si>
  <si>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</si>
  <si>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</si>
  <si>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</si>
  <si>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</si>
  <si>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</si>
  <si>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</si>
  <si>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</si>
  <si>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</si>
  <si>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</si>
  <si>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</si>
  <si>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</si>
  <si>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</si>
  <si>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</si>
  <si>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</si>
  <si>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</si>
  <si>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</si>
  <si>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</si>
  <si>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</si>
  <si>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</si>
  <si>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</si>
  <si>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</si>
  <si>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</si>
  <si>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</si>
  <si>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</si>
  <si>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</si>
  <si>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</si>
  <si>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</si>
  <si>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</si>
  <si>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</si>
  <si>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</si>
  <si>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</si>
  <si>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</si>
  <si>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</si>
  <si>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</si>
  <si>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</si>
  <si>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</si>
  <si>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</si>
  <si>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</si>
  <si>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</si>
  <si>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</si>
  <si>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</si>
  <si>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</si>
  <si>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</si>
  <si>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</si>
  <si>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</si>
  <si>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</si>
  <si>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</si>
  <si>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</si>
  <si>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</si>
  <si>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</si>
  <si>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</si>
  <si>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</si>
  <si>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</si>
  <si>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</si>
  <si>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</si>
  <si>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</si>
  <si>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</si>
  <si>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</si>
  <si>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</si>
  <si>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</si>
  <si>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</si>
  <si>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</si>
  <si>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</si>
  <si>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</si>
  <si>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</si>
  <si>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</si>
  <si>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</si>
  <si>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</si>
  <si>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</si>
  <si>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</si>
  <si>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</si>
  <si>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</si>
  <si>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</si>
  <si>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</si>
  <si>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</si>
  <si>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</si>
  <si>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</si>
  <si>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</si>
  <si>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</si>
  <si>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</si>
  <si>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</si>
  <si>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</si>
  <si>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</si>
  <si>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</si>
  <si>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</si>
  <si>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</si>
  <si>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</si>
  <si>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</si>
  <si>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</si>
  <si>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</si>
  <si>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</si>
  <si>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</si>
  <si>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</si>
  <si>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</si>
  <si>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</si>
  <si>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</si>
  <si>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</si>
  <si>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</si>
  <si>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</si>
  <si>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</si>
  <si>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</si>
  <si>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</si>
  <si>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</si>
  <si>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</si>
  <si>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</si>
  <si>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</si>
  <si>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</si>
  <si>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</si>
  <si>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</si>
  <si>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</si>
  <si>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</si>
  <si>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</si>
  <si>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</si>
  <si>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</si>
  <si>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</si>
  <si>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</si>
  <si>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</si>
  <si>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</si>
  <si>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</si>
  <si>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</si>
  <si>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</si>
  <si>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</si>
  <si>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</si>
  <si>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</si>
  <si>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</si>
  <si>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</si>
  <si>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</si>
  <si>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</si>
  <si>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</si>
  <si>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</si>
  <si>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</si>
  <si>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</si>
  <si>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</si>
  <si>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</si>
  <si>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</si>
  <si>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</si>
  <si>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</si>
  <si>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</si>
  <si>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</si>
  <si>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</si>
  <si>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</si>
  <si>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</si>
  <si>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</si>
  <si>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</si>
  <si>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</si>
  <si>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</si>
  <si>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</si>
  <si>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</si>
  <si>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</si>
  <si>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</si>
  <si>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</si>
  <si>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</si>
  <si>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</si>
  <si>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</si>
  <si>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</si>
  <si>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</si>
  <si>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</si>
  <si>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</si>
  <si>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</si>
  <si>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</si>
  <si>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</si>
  <si>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</si>
  <si>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</si>
  <si>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</si>
  <si>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</si>
  <si>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</si>
  <si>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</si>
  <si>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</si>
  <si>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</si>
  <si>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</si>
  <si>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</si>
  <si>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</si>
  <si>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</si>
  <si>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</si>
  <si>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</si>
  <si>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</si>
  <si>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</si>
  <si>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</si>
  <si>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</si>
  <si>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</si>
  <si>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</si>
  <si>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</si>
  <si>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</si>
  <si>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</si>
  <si>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</si>
  <si>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</si>
  <si>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</si>
  <si>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</si>
  <si>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</si>
  <si>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</si>
  <si>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</si>
  <si>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</si>
  <si>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</si>
  <si>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</si>
  <si>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</si>
  <si>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</si>
  <si>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</si>
  <si>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</si>
  <si>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</si>
  <si>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</si>
  <si>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</si>
  <si>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</si>
  <si>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</si>
  <si>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</si>
  <si>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</si>
  <si>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</si>
  <si>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</si>
  <si>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</si>
  <si>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</si>
  <si>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</si>
  <si>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</si>
  <si>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</si>
  <si>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</si>
  <si>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</si>
  <si>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</si>
  <si>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</si>
  <si>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</si>
  <si>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</si>
  <si>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</si>
  <si>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</si>
  <si>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</si>
  <si>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</si>
  <si>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</si>
  <si>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</si>
  <si>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</si>
  <si>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</si>
  <si>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</si>
  <si>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</si>
  <si>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</si>
  <si>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</si>
  <si>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</si>
  <si>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</si>
  <si>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</si>
  <si>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</si>
  <si>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</si>
  <si>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</si>
  <si>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</si>
  <si>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</si>
  <si>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</si>
  <si>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</si>
  <si>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</si>
  <si>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</si>
  <si>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</si>
  <si>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</si>
  <si>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</si>
  <si>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</si>
  <si>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</si>
  <si>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</si>
  <si>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</si>
  <si>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</si>
  <si>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</si>
  <si>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</si>
  <si>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</si>
  <si>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</si>
  <si>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</si>
  <si>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</si>
  <si>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</si>
  <si>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</si>
  <si>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</si>
  <si>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</si>
  <si>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</si>
  <si>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</si>
  <si>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</si>
  <si>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</si>
  <si>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</si>
  <si>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</si>
  <si>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</si>
  <si>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</si>
  <si>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</si>
  <si>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</si>
  <si>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</si>
  <si>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</si>
  <si>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</si>
  <si>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</si>
  <si>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</si>
  <si>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</si>
  <si>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</si>
  <si>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</si>
  <si>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</si>
  <si>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</si>
  <si>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</si>
  <si>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</si>
  <si>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</si>
  <si>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</si>
  <si>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</si>
  <si>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</si>
  <si>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</si>
  <si>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</si>
  <si>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</si>
  <si>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</si>
  <si>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</si>
  <si>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</si>
  <si>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</si>
  <si>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</si>
  <si>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</si>
  <si>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</si>
  <si>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</si>
  <si>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</si>
  <si>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</si>
  <si>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</si>
  <si>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</si>
  <si>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</si>
  <si>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</si>
  <si>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</si>
  <si>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</si>
  <si>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</si>
  <si>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</si>
  <si>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</si>
  <si>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</si>
  <si>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</si>
  <si>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</si>
  <si>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</si>
  <si>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</si>
  <si>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</si>
  <si>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</si>
  <si>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</si>
  <si>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</si>
  <si>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</si>
  <si>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</si>
  <si>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</si>
  <si>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</si>
  <si>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</si>
  <si>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</si>
  <si>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</si>
  <si>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</si>
  <si>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</si>
  <si>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</si>
  <si>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</si>
  <si>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</si>
  <si>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</si>
  <si>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</si>
  <si>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</si>
  <si>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</si>
  <si>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</si>
  <si>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</si>
  <si>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</si>
  <si>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</si>
  <si>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</si>
  <si>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</si>
  <si>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</si>
  <si>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</si>
  <si>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</si>
  <si>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</si>
  <si>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</si>
  <si>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</si>
  <si>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</si>
  <si>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</si>
  <si>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</si>
  <si>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</si>
  <si>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</si>
  <si>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</si>
  <si>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</si>
  <si>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</si>
  <si>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</si>
  <si>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</si>
  <si>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</si>
  <si>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</si>
  <si>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</si>
  <si>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</si>
  <si>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</si>
  <si>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</si>
  <si>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</si>
  <si>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</si>
  <si>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</si>
  <si>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</si>
  <si>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</si>
  <si>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</si>
  <si>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</si>
  <si>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</si>
  <si>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</si>
  <si>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</si>
  <si>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</si>
  <si>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</si>
  <si>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</si>
  <si>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</si>
  <si>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</si>
  <si>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</si>
  <si>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</si>
  <si>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</si>
  <si>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</si>
  <si>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</si>
  <si>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</si>
  <si>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</si>
  <si>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</si>
  <si>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</si>
  <si>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</si>
  <si>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</si>
  <si>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</si>
  <si>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</si>
  <si>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</si>
  <si>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</si>
  <si>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</si>
  <si>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</si>
  <si>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</si>
  <si>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</si>
  <si>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</si>
  <si>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</si>
  <si>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</si>
  <si>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</si>
  <si>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</si>
  <si>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</si>
  <si>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</si>
  <si>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</si>
  <si>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</si>
  <si>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</si>
  <si>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</si>
  <si>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</si>
  <si>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</si>
  <si>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</si>
  <si>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</si>
  <si>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</si>
  <si>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</si>
  <si>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</si>
  <si>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</si>
  <si>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</si>
  <si>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</si>
  <si>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</si>
  <si>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</si>
  <si>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</si>
  <si>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</si>
  <si>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</si>
  <si>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</si>
  <si>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</si>
  <si>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</si>
  <si>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</si>
  <si>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</si>
  <si>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</si>
  <si>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</si>
  <si>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</si>
  <si>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</si>
  <si>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</si>
  <si>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</si>
  <si>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</si>
  <si>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</si>
  <si>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</si>
  <si>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</si>
  <si>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</si>
  <si>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</si>
  <si>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</si>
  <si>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</si>
  <si>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</si>
  <si>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</si>
  <si>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</si>
  <si>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</si>
  <si>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</si>
  <si>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</si>
  <si>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</si>
  <si>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</si>
  <si>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</si>
  <si>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</si>
  <si>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</si>
  <si>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</si>
  <si>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</si>
  <si>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</si>
  <si>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</si>
  <si>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</si>
  <si>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</si>
  <si>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</si>
  <si>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</si>
  <si>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</si>
  <si>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</si>
  <si>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</si>
  <si>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</si>
  <si>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</si>
  <si>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</si>
  <si>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</si>
  <si>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</si>
  <si>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</si>
  <si>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</si>
  <si>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</si>
  <si>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</si>
  <si>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</si>
  <si>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</si>
  <si>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</si>
  <si>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</si>
  <si>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</si>
  <si>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</si>
  <si>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</si>
  <si>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</si>
  <si>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</si>
  <si>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</si>
  <si>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</si>
  <si>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</si>
  <si>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</si>
  <si>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</si>
  <si>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</si>
  <si>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</si>
  <si>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</si>
  <si>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</si>
  <si>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</si>
  <si>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</si>
  <si>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</si>
  <si>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</si>
  <si>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</si>
  <si>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</si>
  <si>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</si>
  <si>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</si>
  <si>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</si>
  <si>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</si>
  <si>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</si>
  <si>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</si>
  <si>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</si>
  <si>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</si>
  <si>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</si>
  <si>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</si>
  <si>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</si>
  <si>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</si>
  <si>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</si>
  <si>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</si>
  <si>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</si>
  <si>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</si>
  <si>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</si>
  <si>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</si>
  <si>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</si>
  <si>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</si>
  <si>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</si>
  <si>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</si>
  <si>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</si>
  <si>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</si>
  <si>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</si>
  <si>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</si>
  <si>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</si>
  <si>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</si>
  <si>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</si>
  <si>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</si>
  <si>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</si>
  <si>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</si>
  <si>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</si>
  <si>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</si>
  <si>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</si>
  <si>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</si>
  <si>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</si>
  <si>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</si>
  <si>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</si>
  <si>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</si>
  <si>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</si>
  <si>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</si>
  <si>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</si>
  <si>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</si>
  <si>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</si>
  <si>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</si>
  <si>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</si>
  <si>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</si>
  <si>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</si>
  <si>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</si>
  <si>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</si>
  <si>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</si>
  <si>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</si>
  <si>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</si>
  <si>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</si>
  <si>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</si>
  <si>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</si>
  <si>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</si>
  <si>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</si>
  <si>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</si>
  <si>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</si>
  <si>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</si>
  <si>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</si>
  <si>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</si>
  <si>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</si>
  <si>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</si>
  <si>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</si>
  <si>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</si>
  <si>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</si>
  <si>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</si>
  <si>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</si>
  <si>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</si>
  <si>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</si>
  <si>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</si>
  <si>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</si>
  <si>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</si>
  <si>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</si>
  <si>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</si>
  <si>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</si>
  <si>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</si>
  <si>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</si>
  <si>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</si>
  <si>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</si>
  <si>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</si>
  <si>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</si>
  <si>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</si>
  <si>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</si>
  <si>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</si>
  <si>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</si>
  <si>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</si>
  <si>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</si>
  <si>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</si>
  <si>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</si>
  <si>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</si>
  <si>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</si>
  <si>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</si>
  <si>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</si>
  <si>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</si>
  <si>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</si>
  <si>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</si>
  <si>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</si>
  <si>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</si>
  <si>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</si>
  <si>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</si>
  <si>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</si>
  <si>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</si>
  <si>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</si>
  <si>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</si>
  <si>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</si>
  <si>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</si>
  <si>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</si>
  <si>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</si>
  <si>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</si>
  <si>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</si>
  <si>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</si>
  <si>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</si>
  <si>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</si>
  <si>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</si>
  <si>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</si>
  <si>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</si>
  <si>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</si>
  <si>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</si>
  <si>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</si>
  <si>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</si>
  <si>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</si>
  <si>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</si>
  <si>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</si>
  <si>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</si>
  <si>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</si>
  <si>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</si>
  <si>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</si>
  <si>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</si>
  <si>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</si>
  <si>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</si>
  <si>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</si>
  <si>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</si>
  <si>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</si>
  <si>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</si>
  <si>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</si>
  <si>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</si>
  <si>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</si>
  <si>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</si>
  <si>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</si>
  <si>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</si>
  <si>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</si>
  <si>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</si>
  <si>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</si>
  <si>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</si>
  <si>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</si>
  <si>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</si>
  <si>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</si>
  <si>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</si>
  <si>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</si>
  <si>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</si>
  <si>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</si>
  <si>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</si>
  <si>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</si>
  <si>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</si>
  <si>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</si>
  <si>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</si>
  <si>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</si>
  <si>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</si>
  <si>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</si>
  <si>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</si>
  <si>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</si>
  <si>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</si>
  <si>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</si>
  <si>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</si>
  <si>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</si>
  <si>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</si>
  <si>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</si>
  <si>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</si>
  <si>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</si>
  <si>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</si>
  <si>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</si>
  <si>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</si>
  <si>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</si>
  <si>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</si>
  <si>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</si>
  <si>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</si>
  <si>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</si>
  <si>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</si>
  <si>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</si>
  <si>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</si>
  <si>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</si>
  <si>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</si>
  <si>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</si>
  <si>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</si>
  <si>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</si>
  <si>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</si>
  <si>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</si>
  <si>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</si>
  <si>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</si>
  <si>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</si>
  <si>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</si>
  <si>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</si>
  <si>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</si>
  <si>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</si>
  <si>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</si>
  <si>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</si>
  <si>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</si>
  <si>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</si>
  <si>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</si>
  <si>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</si>
  <si>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</si>
  <si>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</si>
  <si>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</si>
  <si>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</si>
  <si>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</si>
  <si>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</si>
  <si>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</si>
  <si>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</si>
  <si>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</si>
  <si>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</si>
  <si>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</si>
  <si>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</si>
  <si>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</si>
  <si>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</si>
  <si>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</si>
  <si>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</si>
  <si>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</si>
  <si>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</si>
  <si>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</si>
  <si>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</si>
  <si>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</si>
  <si>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</si>
  <si>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</si>
  <si>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</si>
  <si>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</si>
  <si>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</si>
  <si>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</si>
  <si>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</si>
  <si>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</si>
  <si>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</si>
  <si>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</si>
  <si>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</si>
  <si>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</si>
  <si>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</si>
  <si>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</si>
  <si>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</si>
  <si>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</si>
  <si>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</si>
  <si>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</si>
  <si>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</si>
  <si>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</si>
  <si>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</si>
  <si>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</si>
  <si>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</si>
  <si>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</si>
  <si>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</si>
  <si>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</si>
  <si>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</si>
  <si>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</si>
  <si>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</si>
  <si>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</si>
  <si>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</si>
  <si>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</si>
  <si>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</si>
  <si>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</si>
  <si>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</si>
  <si>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</si>
  <si>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</si>
  <si>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</si>
  <si>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</si>
  <si>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</si>
  <si>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</si>
  <si>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</si>
  <si>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</si>
  <si>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</si>
  <si>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</si>
  <si>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</si>
  <si>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</si>
  <si>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</si>
  <si>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</si>
  <si>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</si>
  <si>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</si>
  <si>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</si>
  <si>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</si>
  <si>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</si>
  <si>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</si>
  <si>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</si>
  <si>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</si>
  <si>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</si>
  <si>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</si>
  <si>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</si>
  <si>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</si>
  <si>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</si>
  <si>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</si>
  <si>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</si>
  <si>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</si>
  <si>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</si>
  <si>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</si>
  <si>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</si>
  <si>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</si>
  <si>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</si>
  <si>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</si>
  <si>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</si>
  <si>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</si>
  <si>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</si>
  <si>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</si>
  <si>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</si>
  <si>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</si>
  <si>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</si>
  <si>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</si>
  <si>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</si>
  <si>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</si>
  <si>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</si>
  <si>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</si>
  <si>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</si>
  <si>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</si>
  <si>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</si>
  <si>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</si>
  <si>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</si>
  <si>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</si>
  <si>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</si>
  <si>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</si>
  <si>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</si>
  <si>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</si>
  <si>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</si>
  <si>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</si>
  <si>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</si>
  <si>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</si>
  <si>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</si>
  <si>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</si>
  <si>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</si>
  <si>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</si>
  <si>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</si>
  <si>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</si>
  <si>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</si>
  <si>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</si>
  <si>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</si>
  <si>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</si>
  <si>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</si>
  <si>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</si>
  <si>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</si>
  <si>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</si>
  <si>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</si>
  <si>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</si>
  <si>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</si>
  <si>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</si>
  <si>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</si>
  <si>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</si>
  <si>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</si>
  <si>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</si>
  <si>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</si>
  <si>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</si>
  <si>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</si>
  <si>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</si>
  <si>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</si>
  <si>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</si>
  <si>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</si>
  <si>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</si>
  <si>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</si>
  <si>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</si>
  <si>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</si>
  <si>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</si>
  <si>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</si>
  <si>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</si>
  <si>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</si>
  <si>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</si>
  <si>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</si>
  <si>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</si>
  <si>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</si>
  <si>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</si>
  <si>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</si>
  <si>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</si>
  <si>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</si>
  <si>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</si>
  <si>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</si>
  <si>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</si>
  <si>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</si>
  <si>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</si>
  <si>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</si>
  <si>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</si>
  <si>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</si>
  <si>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</si>
  <si>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</si>
  <si>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</si>
  <si>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</si>
  <si>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</si>
  <si>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</si>
  <si>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</si>
  <si>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</si>
  <si>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</si>
  <si>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</si>
  <si>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</si>
  <si>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</si>
  <si>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</si>
  <si>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</si>
  <si>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</si>
  <si>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</si>
  <si>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</si>
  <si>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</si>
  <si>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</si>
  <si>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</si>
  <si>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</si>
  <si>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</si>
  <si>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</si>
  <si>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</si>
  <si>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</si>
  <si>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</si>
  <si>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</si>
  <si>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</si>
  <si>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</si>
  <si>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</si>
  <si>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</si>
  <si>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</si>
  <si>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</si>
  <si>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</si>
  <si>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</si>
  <si>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</si>
  <si>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</si>
  <si>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</si>
  <si>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</si>
  <si>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</si>
  <si>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</si>
  <si>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</si>
  <si>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</si>
  <si>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</si>
  <si>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</si>
  <si>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</si>
  <si>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</si>
  <si>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</si>
  <si>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</si>
  <si>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</si>
  <si>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</si>
  <si>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</si>
  <si>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</si>
  <si>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</si>
  <si>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</si>
  <si>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</si>
  <si>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</si>
  <si>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</si>
  <si>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</si>
  <si>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</si>
  <si>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</si>
  <si>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</si>
  <si>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</si>
  <si>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</si>
  <si>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</si>
  <si>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</si>
  <si>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</si>
  <si>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</si>
  <si>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</si>
  <si>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</si>
  <si>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</si>
  <si>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</si>
  <si>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</si>
  <si>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</si>
  <si>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</si>
  <si>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</si>
  <si>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</si>
  <si>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</si>
  <si>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</si>
  <si>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</si>
  <si>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</si>
  <si>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</si>
  <si>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</si>
  <si>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</si>
  <si>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</si>
  <si>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</si>
  <si>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</si>
  <si>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</si>
  <si>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</si>
  <si>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</si>
  <si>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</si>
  <si>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</si>
  <si>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</si>
  <si>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</si>
  <si>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</si>
  <si>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</si>
  <si>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</si>
  <si>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</si>
  <si>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</si>
  <si>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</si>
  <si>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</si>
  <si>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</si>
  <si>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</si>
  <si>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</si>
  <si>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</si>
  <si>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</si>
  <si>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</si>
  <si>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</si>
  <si>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</si>
  <si>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</si>
  <si>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</si>
  <si>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</si>
  <si>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</si>
  <si>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</si>
  <si>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</si>
  <si>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</si>
  <si>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</si>
  <si>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</si>
  <si>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</si>
  <si>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</si>
  <si>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</si>
  <si>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</si>
  <si>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</si>
  <si>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</si>
  <si>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</si>
  <si>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</si>
  <si>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</si>
  <si>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</si>
  <si>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</si>
  <si>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</si>
  <si>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</si>
  <si>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</si>
  <si>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</si>
  <si>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</si>
  <si>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</si>
  <si>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</si>
  <si>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</si>
  <si>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</si>
  <si>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</si>
  <si>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</si>
  <si>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</si>
  <si>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</si>
  <si>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</si>
  <si>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</si>
  <si>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</si>
  <si>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</si>
  <si>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</si>
  <si>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</si>
  <si>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</si>
  <si>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</si>
  <si>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</si>
  <si>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</si>
  <si>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</si>
  <si>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</si>
  <si>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</si>
  <si>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</si>
  <si>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</si>
  <si>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</si>
  <si>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</si>
  <si>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</si>
  <si>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</si>
  <si>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</si>
  <si>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</si>
  <si>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</si>
  <si>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</si>
  <si>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</si>
  <si>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</si>
  <si>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</si>
  <si>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</si>
  <si>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</si>
  <si>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</si>
  <si>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</si>
  <si>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</si>
  <si>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</si>
  <si>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</si>
  <si>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</si>
  <si>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</si>
  <si>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</si>
  <si>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</si>
  <si>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</si>
  <si>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</si>
  <si>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</si>
  <si>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</si>
  <si>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</si>
  <si>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</si>
  <si>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</si>
  <si>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</si>
  <si>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</si>
  <si>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</si>
  <si>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</si>
  <si>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</si>
  <si>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</si>
  <si>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</si>
  <si>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</si>
  <si>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</si>
  <si>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</si>
  <si>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</si>
  <si>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</si>
  <si>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</si>
  <si>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</si>
  <si>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</si>
  <si>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</si>
  <si>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</si>
  <si>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</si>
  <si>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</si>
  <si>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</si>
  <si>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</si>
  <si>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</si>
  <si>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</si>
  <si>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</si>
  <si>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</si>
  <si>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</si>
  <si>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</si>
  <si>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</si>
  <si>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</si>
  <si>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</si>
  <si>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</si>
  <si>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</si>
  <si>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</si>
  <si>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</si>
  <si>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</si>
  <si>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</si>
  <si>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</si>
  <si>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</si>
  <si>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</si>
  <si>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</si>
  <si>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</si>
  <si>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</si>
  <si>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</si>
  <si>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</si>
  <si>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</si>
  <si>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</si>
  <si>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</si>
  <si>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</si>
  <si>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</si>
  <si>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</si>
  <si>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</si>
  <si>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</si>
  <si>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</si>
  <si>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</si>
  <si>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</si>
  <si>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</si>
  <si>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</si>
  <si>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</si>
  <si>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</si>
  <si>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</si>
  <si>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</si>
  <si>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</si>
  <si>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</si>
  <si>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</si>
  <si>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</si>
  <si>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</si>
  <si>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</si>
  <si>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</si>
  <si>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</si>
  <si>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</si>
  <si>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</si>
  <si>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</si>
  <si>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</si>
  <si>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</si>
  <si>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</si>
  <si>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</si>
  <si>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</si>
  <si>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</si>
  <si>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</si>
  <si>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</si>
  <si>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</si>
  <si>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</si>
  <si>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</si>
  <si>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</si>
  <si>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</si>
  <si>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</si>
  <si>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</si>
  <si>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</si>
  <si>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</si>
  <si>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</si>
  <si>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</si>
  <si>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</si>
  <si>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</si>
  <si>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</si>
  <si>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</si>
  <si>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</si>
  <si>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</si>
  <si>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</si>
  <si>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</si>
  <si>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</si>
  <si>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</si>
  <si>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</si>
  <si>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</si>
  <si>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</si>
  <si>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</si>
  <si>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</si>
  <si>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</si>
  <si>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</si>
  <si>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</si>
  <si>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</si>
  <si>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</si>
  <si>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</si>
  <si>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</si>
  <si>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</si>
  <si>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</si>
  <si>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</si>
  <si>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</si>
  <si>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</si>
  <si>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</si>
  <si>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</si>
  <si>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</si>
  <si>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</si>
  <si>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</si>
  <si>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</si>
  <si>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</si>
  <si>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</si>
  <si>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</si>
  <si>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</si>
  <si>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</si>
  <si>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</si>
  <si>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</si>
  <si>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</si>
  <si>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</si>
  <si>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</si>
  <si>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</si>
  <si>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</si>
  <si>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</si>
  <si>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</si>
  <si>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</si>
  <si>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</si>
  <si>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</si>
  <si>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</si>
  <si>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</si>
  <si>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</si>
  <si>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</si>
  <si>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</si>
  <si>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</si>
  <si>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</si>
  <si>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</si>
  <si>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</si>
  <si>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</si>
  <si>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</si>
  <si>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</si>
  <si>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</si>
  <si>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</si>
  <si>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</si>
  <si>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</si>
  <si>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</si>
  <si>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</si>
  <si>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</si>
  <si>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</si>
  <si>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</si>
  <si>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</si>
  <si>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</si>
  <si>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</si>
  <si>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</si>
  <si>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</si>
  <si>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</si>
  <si>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</si>
  <si>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</si>
  <si>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</si>
  <si>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</si>
  <si>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</si>
  <si>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</si>
  <si>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</si>
  <si>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</si>
  <si>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</si>
  <si>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</si>
  <si>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</si>
  <si>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</si>
  <si>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</si>
  <si>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</si>
  <si>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</si>
  <si>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</si>
  <si>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</si>
  <si>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</si>
  <si>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</si>
  <si>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</si>
  <si>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</si>
  <si>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</si>
  <si>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</si>
  <si>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</si>
  <si>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</si>
  <si>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</si>
  <si>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</si>
  <si>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</si>
  <si>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</si>
  <si>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</si>
  <si>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</si>
  <si>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</si>
  <si>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</si>
  <si>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</si>
  <si>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</si>
  <si>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</si>
  <si>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</si>
  <si>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</si>
  <si>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</si>
  <si>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</si>
  <si>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</si>
  <si>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</si>
  <si>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</si>
  <si>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</si>
  <si>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</si>
  <si>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</si>
  <si>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</si>
  <si>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</si>
  <si>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</si>
  <si>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</si>
  <si>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</si>
  <si>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</si>
  <si>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</si>
  <si>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</si>
  <si>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</si>
  <si>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</si>
  <si>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</si>
  <si>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</si>
  <si>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</si>
  <si>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</si>
  <si>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</si>
  <si>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</si>
  <si>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</si>
  <si>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</si>
  <si>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</si>
  <si>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</si>
  <si>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</si>
  <si>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</si>
  <si>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</si>
  <si>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</si>
  <si>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</si>
  <si>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</si>
  <si>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</si>
  <si>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</si>
  <si>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</si>
  <si>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</si>
  <si>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</si>
  <si>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</si>
  <si>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</si>
  <si>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</si>
  <si>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</si>
  <si>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</si>
  <si>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</si>
  <si>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</si>
  <si>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</si>
  <si>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</si>
  <si>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</si>
  <si>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</si>
  <si>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</si>
  <si>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</si>
  <si>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</si>
  <si>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</si>
  <si>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</si>
  <si>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</si>
  <si>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</si>
  <si>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</si>
  <si>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</si>
  <si>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</si>
  <si>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</si>
  <si>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</si>
  <si>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</si>
  <si>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</si>
  <si>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</si>
  <si>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</si>
  <si>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</si>
  <si>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</si>
  <si>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</si>
  <si>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</si>
  <si>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</si>
  <si>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</si>
  <si>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</si>
  <si>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</si>
  <si>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</si>
  <si>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</si>
  <si>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</si>
  <si>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</si>
  <si>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</si>
  <si>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</si>
  <si>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</si>
  <si>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</si>
  <si>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</si>
  <si>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</si>
  <si>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</si>
  <si>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</si>
  <si>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</si>
  <si>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</si>
  <si>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</si>
  <si>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</si>
  <si>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</si>
  <si>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</si>
  <si>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</si>
  <si>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</si>
  <si>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</si>
  <si>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</si>
  <si>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</si>
  <si>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</si>
  <si>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</si>
  <si>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</si>
  <si>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</si>
  <si>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</si>
  <si>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</si>
  <si>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</si>
  <si>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</si>
  <si>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</si>
  <si>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</si>
  <si>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</si>
  <si>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</si>
  <si>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</si>
  <si>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</si>
  <si>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</si>
  <si>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</si>
  <si>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</si>
  <si>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</si>
  <si>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</si>
  <si>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</si>
  <si>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</si>
  <si>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</si>
  <si>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</si>
  <si>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</si>
  <si>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</si>
  <si>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</si>
  <si>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</si>
  <si>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</si>
  <si>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</si>
  <si>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</si>
  <si>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</si>
  <si>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</si>
  <si>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</si>
  <si>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</si>
  <si>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</si>
  <si>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</si>
  <si>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</si>
  <si>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</si>
  <si>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</si>
  <si>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</si>
  <si>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</si>
  <si>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</si>
  <si>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</si>
  <si>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</si>
  <si>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</si>
  <si>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</si>
  <si>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</si>
  <si>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</si>
  <si>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</si>
  <si>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</si>
  <si>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</si>
  <si>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</si>
  <si>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</si>
  <si>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</si>
  <si>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</si>
  <si>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</si>
  <si>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</si>
  <si>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</si>
  <si>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</si>
  <si>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</si>
  <si>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</si>
  <si>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</si>
  <si>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</si>
  <si>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</si>
  <si>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</si>
  <si>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</si>
  <si>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</si>
  <si>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</si>
  <si>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</si>
  <si>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</si>
  <si>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</si>
  <si>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</si>
  <si>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</si>
  <si>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</si>
  <si>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</si>
  <si>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</si>
  <si>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</si>
  <si>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</si>
  <si>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</si>
  <si>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</si>
  <si>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</si>
  <si>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</si>
  <si>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</si>
  <si>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</si>
  <si>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</si>
  <si>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</si>
  <si>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</si>
  <si>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</si>
  <si>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</si>
  <si>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</si>
  <si>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</si>
  <si>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</si>
  <si>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</si>
  <si>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</si>
  <si>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</si>
  <si>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</si>
  <si>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</si>
  <si>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</si>
  <si>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</si>
  <si>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</si>
  <si>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</si>
  <si>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</si>
  <si>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</si>
  <si>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</si>
  <si>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</si>
  <si>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</si>
  <si>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</si>
  <si>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</si>
  <si>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</si>
  <si>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</si>
  <si>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</si>
  <si>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</si>
  <si>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</si>
  <si>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</si>
  <si>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</si>
  <si>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</si>
  <si>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</si>
  <si>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</si>
  <si>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</si>
  <si>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</si>
  <si>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</si>
  <si>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</si>
  <si>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</si>
  <si>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</si>
  <si>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</si>
  <si>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</si>
  <si>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</si>
  <si>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</si>
  <si>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</si>
  <si>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</si>
  <si>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</si>
  <si>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</si>
  <si>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</si>
  <si>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</si>
  <si>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</si>
  <si>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</si>
  <si>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</si>
  <si>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</si>
  <si>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</si>
  <si>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</si>
  <si>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</si>
  <si>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</si>
  <si>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</si>
  <si>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</si>
  <si>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</si>
  <si>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</si>
  <si>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</si>
  <si>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</si>
  <si>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</si>
  <si>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</si>
  <si>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</si>
  <si>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</si>
  <si>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</si>
  <si>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</si>
  <si>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</si>
  <si>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</si>
  <si>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</si>
  <si>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</si>
  <si>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</si>
  <si>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</si>
  <si>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</si>
  <si>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</si>
  <si>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</si>
  <si>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</si>
  <si>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</si>
  <si>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</si>
  <si>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</si>
  <si>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</si>
  <si>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</si>
  <si>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</si>
  <si>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</si>
  <si>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</si>
  <si>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</si>
  <si>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</si>
  <si>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</si>
  <si>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</si>
  <si>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</si>
  <si>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</si>
  <si>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</si>
  <si>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</si>
  <si>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</si>
  <si>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</si>
  <si>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</si>
  <si>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</si>
  <si>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</si>
  <si>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</si>
  <si>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</si>
  <si>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</si>
  <si>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</si>
  <si>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</si>
  <si>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</si>
  <si>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</si>
  <si>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</si>
  <si>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</si>
  <si>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</si>
  <si>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</si>
  <si>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</si>
  <si>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</si>
  <si>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</si>
  <si>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</si>
  <si>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</si>
  <si>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</si>
  <si>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</si>
  <si>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</si>
  <si>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</si>
  <si>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</si>
  <si>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</si>
  <si>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</si>
  <si>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</si>
  <si>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</si>
  <si>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</si>
  <si>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</si>
  <si>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</si>
  <si>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</si>
  <si>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</si>
  <si>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</si>
  <si>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</si>
  <si>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</si>
  <si>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</si>
  <si>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</si>
  <si>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</si>
  <si>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</si>
  <si>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</si>
  <si>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</si>
  <si>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</si>
  <si>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</si>
  <si>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</si>
  <si>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</si>
  <si>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</si>
  <si>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</si>
  <si>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</si>
  <si>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</si>
  <si>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</si>
  <si>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</si>
  <si>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</si>
  <si>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</si>
  <si>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</si>
  <si>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</si>
  <si>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</si>
  <si>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</si>
  <si>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</si>
  <si>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</si>
  <si>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</si>
  <si>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</si>
  <si>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</si>
  <si>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</si>
  <si>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</si>
  <si>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</si>
  <si>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</si>
  <si>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</si>
  <si>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</si>
  <si>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</si>
  <si>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</si>
  <si>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</si>
  <si>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</si>
  <si>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</si>
  <si>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</si>
  <si>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</si>
  <si>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</si>
  <si>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</si>
  <si>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</si>
  <si>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</si>
  <si>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</si>
  <si>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</si>
  <si>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</si>
  <si>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</si>
  <si>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</si>
  <si>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</si>
  <si>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</si>
  <si>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</si>
  <si>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</si>
  <si>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</si>
  <si>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</si>
  <si>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</si>
  <si>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</si>
  <si>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</si>
  <si>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</si>
  <si>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</si>
  <si>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</si>
  <si>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</si>
  <si>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</si>
  <si>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</si>
  <si>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</si>
  <si>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</si>
  <si>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</si>
  <si>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</si>
  <si>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</si>
  <si>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</si>
  <si>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</si>
  <si>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</si>
  <si>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</si>
  <si>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</si>
  <si>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</si>
  <si>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</si>
  <si>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</si>
  <si>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</si>
  <si>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</si>
  <si>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</si>
  <si>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</si>
  <si>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</si>
  <si>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</si>
  <si>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</si>
  <si>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</si>
  <si>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</si>
  <si>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</si>
  <si>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</si>
  <si>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</si>
  <si>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</si>
  <si>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</si>
  <si>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</si>
  <si>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</si>
  <si>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</si>
  <si>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</si>
  <si>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</si>
  <si>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</si>
  <si>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</si>
  <si>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</si>
  <si>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</si>
  <si>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</si>
  <si>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</si>
  <si>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</si>
  <si>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</si>
  <si>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</si>
  <si>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</si>
  <si>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</si>
  <si>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</si>
  <si>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</si>
  <si>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</si>
  <si>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</si>
  <si>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</si>
  <si>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</si>
  <si>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</si>
  <si>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</si>
  <si>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</si>
  <si>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</si>
  <si>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</si>
  <si>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</si>
  <si>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</si>
  <si>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</si>
  <si>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</si>
  <si>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</si>
  <si>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</si>
  <si>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</si>
  <si>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</si>
  <si>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</si>
  <si>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</si>
  <si>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</si>
  <si>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</si>
  <si>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</si>
  <si>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</si>
  <si>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</si>
  <si>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</si>
  <si>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</si>
  <si>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</si>
  <si>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</si>
  <si>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</si>
  <si>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</si>
  <si>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</si>
  <si>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</si>
  <si>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</si>
  <si>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</si>
  <si>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</si>
  <si>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</si>
  <si>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</si>
  <si>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</si>
  <si>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</si>
  <si>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</si>
  <si>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</si>
  <si>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</si>
  <si>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</si>
  <si>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</si>
  <si>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</si>
  <si>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</si>
  <si>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</si>
  <si>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</si>
  <si>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</si>
  <si>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</si>
  <si>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</si>
  <si>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</si>
  <si>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</si>
  <si>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</si>
  <si>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</si>
  <si>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</si>
  <si>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</si>
  <si>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</si>
  <si>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</si>
  <si>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</si>
  <si>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</si>
  <si>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</si>
  <si>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</si>
  <si>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</si>
  <si>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</si>
  <si>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</si>
  <si>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</si>
  <si>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</si>
  <si>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</si>
  <si>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</si>
  <si>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</si>
  <si>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</si>
  <si>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</si>
  <si>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</si>
  <si>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</si>
  <si>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</si>
  <si>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</si>
  <si>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</si>
  <si>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</si>
  <si>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</si>
  <si>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</si>
  <si>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</si>
  <si>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</si>
  <si>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</si>
  <si>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</si>
  <si>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</si>
  <si>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</si>
  <si>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</si>
  <si>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</si>
  <si>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</si>
  <si>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</si>
  <si>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</si>
  <si>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</si>
  <si>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</si>
  <si>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</si>
  <si>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</si>
  <si>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</si>
  <si>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</si>
  <si>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</si>
  <si>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</si>
  <si>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</si>
  <si>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</si>
  <si>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</si>
  <si>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</si>
  <si>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</si>
  <si>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</si>
  <si>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</si>
  <si>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</si>
  <si>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</si>
  <si>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</si>
  <si>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</si>
  <si>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</si>
  <si>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</si>
  <si>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</si>
  <si>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</si>
  <si>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</si>
  <si>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</si>
  <si>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</si>
  <si>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</si>
  <si>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</si>
  <si>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</si>
  <si>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</si>
  <si>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</si>
  <si>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</si>
  <si>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</si>
  <si>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</si>
  <si>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</si>
  <si>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</si>
  <si>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</si>
  <si>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</si>
  <si>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</si>
  <si>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</si>
  <si>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</si>
  <si>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</si>
  <si>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</si>
  <si>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</si>
  <si>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</si>
  <si>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</si>
  <si>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</si>
  <si>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</si>
  <si>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</si>
  <si>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</si>
  <si>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</si>
  <si>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</si>
  <si>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</si>
  <si>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</si>
  <si>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</si>
  <si>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</si>
  <si>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</si>
  <si>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</si>
  <si>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</si>
  <si>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</si>
  <si>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</si>
  <si>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</si>
  <si>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</si>
  <si>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</si>
  <si>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</si>
  <si>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</si>
  <si>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</si>
  <si>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</si>
  <si>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</si>
  <si>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</si>
  <si>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</si>
  <si>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</si>
  <si>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</si>
  <si>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</si>
  <si>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</si>
  <si>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</si>
  <si>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</si>
  <si>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</si>
  <si>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</si>
  <si>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</si>
  <si>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</si>
  <si>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</si>
  <si>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</si>
  <si>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</si>
  <si>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</si>
  <si>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</si>
  <si>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</si>
  <si>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</si>
  <si>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</si>
  <si>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</si>
  <si>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</si>
  <si>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</si>
  <si>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</si>
  <si>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</si>
  <si>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</si>
  <si>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</si>
  <si>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</si>
  <si>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</si>
  <si>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</si>
  <si>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</si>
  <si>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</si>
  <si>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</si>
  <si>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</si>
  <si>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</si>
  <si>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</si>
  <si>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</si>
  <si>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</si>
  <si>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</si>
  <si>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</si>
  <si>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</si>
  <si>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</si>
  <si>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</si>
  <si>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</si>
  <si>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</si>
  <si>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</si>
  <si>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</si>
  <si>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</si>
  <si>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</si>
  <si>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</si>
  <si>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</si>
  <si>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</si>
  <si>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</si>
  <si>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</si>
  <si>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</si>
  <si>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</si>
  <si>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</si>
  <si>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</si>
  <si>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</si>
  <si>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</si>
  <si>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</si>
  <si>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</si>
  <si>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</si>
  <si>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</si>
  <si>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</si>
  <si>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</si>
  <si>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</si>
  <si>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</si>
  <si>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</si>
  <si>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</si>
  <si>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</si>
  <si>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</si>
  <si>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</si>
  <si>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</si>
  <si>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</si>
  <si>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</si>
  <si>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</si>
  <si>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</si>
  <si>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</si>
  <si>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</si>
  <si>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</si>
  <si>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</si>
  <si>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</si>
  <si>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</si>
  <si>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</si>
  <si>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</si>
  <si>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</si>
  <si>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</si>
  <si>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</si>
  <si>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</si>
  <si>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</si>
  <si>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</si>
  <si>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</si>
  <si>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</si>
  <si>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</si>
  <si>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</si>
  <si>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</si>
  <si>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</si>
  <si>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</si>
  <si>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</si>
  <si>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</si>
  <si>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</si>
  <si>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</si>
  <si>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</si>
  <si>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</si>
  <si>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</si>
  <si>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</si>
  <si>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</si>
  <si>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</si>
  <si>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</si>
  <si>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</si>
  <si>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</si>
  <si>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</si>
  <si>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</si>
  <si>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</si>
  <si>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</si>
  <si>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</si>
  <si>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</si>
  <si>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</si>
  <si>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</si>
  <si>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</si>
  <si>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</si>
  <si>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</si>
  <si>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</si>
  <si>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</si>
  <si>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</si>
  <si>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</si>
  <si>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</si>
  <si>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</si>
  <si>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</si>
  <si>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</si>
  <si>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</si>
  <si>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</si>
  <si>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</si>
  <si>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</si>
  <si>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</si>
  <si>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</si>
  <si>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</si>
  <si>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</si>
  <si>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</si>
  <si>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</si>
  <si>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</si>
  <si>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</si>
  <si>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</si>
  <si>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</si>
  <si>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</si>
  <si>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</si>
  <si>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</si>
  <si>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</si>
  <si>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</si>
  <si>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</si>
  <si>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</si>
  <si>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</si>
  <si>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</si>
  <si>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</si>
  <si>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</si>
  <si>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</si>
  <si>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</si>
  <si>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</si>
  <si>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</si>
  <si>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</si>
  <si>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</si>
  <si>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</si>
  <si>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</si>
  <si>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</si>
  <si>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</si>
  <si>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</si>
  <si>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</si>
  <si>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</si>
  <si>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</si>
  <si>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</si>
  <si>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</si>
  <si>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</si>
  <si>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</si>
  <si>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</si>
  <si>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</si>
  <si>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</si>
  <si>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</si>
  <si>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</si>
  <si>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</si>
  <si>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</si>
  <si>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</si>
  <si>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</si>
  <si>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</si>
  <si>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</si>
  <si>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</si>
  <si>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</si>
  <si>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</si>
  <si>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</si>
  <si>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</si>
  <si>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</si>
  <si>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</si>
  <si>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</si>
  <si>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</si>
  <si>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</si>
  <si>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</si>
  <si>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</si>
  <si>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</si>
  <si>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</si>
  <si>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</si>
  <si>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</si>
  <si>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</si>
  <si>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</si>
  <si>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</si>
  <si>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</si>
  <si>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</si>
  <si>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</si>
  <si>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</si>
  <si>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</si>
  <si>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</si>
  <si>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</si>
  <si>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</si>
  <si>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</si>
  <si>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</si>
  <si>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</si>
  <si>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</si>
  <si>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</si>
  <si>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</si>
  <si>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</si>
  <si>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</si>
  <si>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</si>
  <si>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</si>
  <si>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</si>
  <si>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</si>
  <si>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</si>
  <si>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</si>
  <si>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</si>
  <si>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</si>
  <si>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</si>
  <si>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</si>
  <si>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</si>
  <si>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</si>
  <si>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</si>
  <si>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</si>
  <si>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</si>
  <si>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</si>
  <si>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</si>
  <si>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</si>
  <si>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</si>
  <si>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</si>
  <si>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</si>
  <si>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</si>
  <si>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</si>
  <si>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</si>
  <si>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</si>
  <si>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</si>
  <si>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</si>
  <si>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</si>
  <si>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</si>
  <si>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</si>
  <si>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</si>
  <si>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</si>
  <si>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</si>
  <si>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</si>
  <si>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</si>
  <si>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</si>
  <si>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</si>
  <si>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</si>
  <si>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</si>
  <si>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</si>
  <si>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</si>
  <si>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</si>
  <si>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</si>
  <si>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</si>
  <si>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</si>
  <si>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</si>
  <si>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</si>
  <si>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</si>
  <si>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</si>
  <si>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</si>
  <si>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</si>
  <si>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</si>
  <si>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</si>
  <si>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</si>
  <si>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</si>
  <si>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</si>
  <si>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</si>
  <si>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</si>
  <si>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</si>
  <si>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</si>
  <si>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</si>
  <si>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</si>
  <si>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</si>
  <si>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</si>
  <si>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</si>
  <si>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</si>
  <si>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</si>
  <si>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</si>
  <si>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</si>
  <si>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</si>
  <si>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</si>
  <si>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</si>
  <si>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</si>
  <si>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</si>
  <si>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</si>
  <si>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</si>
  <si>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</si>
  <si>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</si>
  <si>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</si>
  <si>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</si>
  <si>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</si>
  <si>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</si>
  <si>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</si>
  <si>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</si>
  <si>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</si>
  <si>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</si>
  <si>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</si>
  <si>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</si>
  <si>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</si>
  <si>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</si>
  <si>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</si>
  <si>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</si>
  <si>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</si>
  <si>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</si>
  <si>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</si>
  <si>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</si>
  <si>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</si>
  <si>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</si>
  <si>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</si>
  <si>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</si>
  <si>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</si>
  <si>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</si>
  <si>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</si>
  <si>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</si>
  <si>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</si>
  <si>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</si>
  <si>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</si>
  <si>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</si>
  <si>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</si>
  <si>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</si>
  <si>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</si>
  <si>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</si>
  <si>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</si>
  <si>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</si>
  <si>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</si>
  <si>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</si>
  <si>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</si>
  <si>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</si>
  <si>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</si>
  <si>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</si>
  <si>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</si>
  <si>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</si>
  <si>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</si>
  <si>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</si>
  <si>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</si>
  <si>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</si>
  <si>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</si>
  <si>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</si>
  <si>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</si>
  <si>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</si>
  <si>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</si>
  <si>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</si>
  <si>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</si>
  <si>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</si>
  <si>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</si>
  <si>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</si>
  <si>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</si>
  <si>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</si>
  <si>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</si>
  <si>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</si>
  <si>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</si>
  <si>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</si>
  <si>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</si>
  <si>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</si>
  <si>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</si>
  <si>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</si>
  <si>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</si>
  <si>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</si>
  <si>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</si>
  <si>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</si>
  <si>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</si>
  <si>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</si>
  <si>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</si>
  <si>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</si>
  <si>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</si>
  <si>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</si>
  <si>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</si>
  <si>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</si>
  <si>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</si>
  <si>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</si>
  <si>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</si>
  <si>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</si>
  <si>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</si>
  <si>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</si>
  <si>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</si>
  <si>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</si>
  <si>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</si>
  <si>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</si>
  <si>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</si>
  <si>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</si>
  <si>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</si>
  <si>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</si>
  <si>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</si>
  <si>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</si>
  <si>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</si>
  <si>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</si>
  <si>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</si>
  <si>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</si>
  <si>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</si>
  <si>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</si>
  <si>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</si>
  <si>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</si>
  <si>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</si>
  <si>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</si>
  <si>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</si>
  <si>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</si>
  <si>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</si>
  <si>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</si>
  <si>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</si>
  <si>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</si>
  <si>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</si>
  <si>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</si>
  <si>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</si>
  <si>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</si>
  <si>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</si>
  <si>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</si>
  <si>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</si>
  <si>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</si>
  <si>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</si>
  <si>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</si>
  <si>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</si>
  <si>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</si>
  <si>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</si>
  <si>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</si>
  <si>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</si>
  <si>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</si>
  <si>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</si>
  <si>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</si>
  <si>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</si>
  <si>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</si>
  <si>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</si>
  <si>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</si>
  <si>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</si>
  <si>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</si>
  <si>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</si>
  <si>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</si>
  <si>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</si>
  <si>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</si>
  <si>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</si>
  <si>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</si>
  <si>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</si>
  <si>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</si>
  <si>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</si>
  <si>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</si>
  <si>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</si>
  <si>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</si>
  <si>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</si>
  <si>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</si>
  <si>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</si>
  <si>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</si>
  <si>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</si>
  <si>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</si>
  <si>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</si>
  <si>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</si>
  <si>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</si>
  <si>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</si>
  <si>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</si>
  <si>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</si>
  <si>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</si>
  <si>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</si>
  <si>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</si>
  <si>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</si>
  <si>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</si>
  <si>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</si>
  <si>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</si>
  <si>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</si>
  <si>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</si>
  <si>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</si>
  <si>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</si>
  <si>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</si>
  <si>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</si>
  <si>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</si>
  <si>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</si>
  <si>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</si>
  <si>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</si>
  <si>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</si>
  <si>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</si>
  <si>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</si>
  <si>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</si>
  <si>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</si>
  <si>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</si>
  <si>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</si>
  <si>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</si>
  <si>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</si>
  <si>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</si>
  <si>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</si>
  <si>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</si>
  <si>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</si>
  <si>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</si>
  <si>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</si>
  <si>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</si>
  <si>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</si>
  <si>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</si>
  <si>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</si>
  <si>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</si>
  <si>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</si>
  <si>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</si>
  <si>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</si>
  <si>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</si>
  <si>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</si>
  <si>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</si>
  <si>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</si>
  <si>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</si>
  <si>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</si>
  <si>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</si>
  <si>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</si>
  <si>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</si>
  <si>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</si>
  <si>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</si>
  <si>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</si>
  <si>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</si>
  <si>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</si>
  <si>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</si>
  <si>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</si>
  <si>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</si>
  <si>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</si>
  <si>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</si>
  <si>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</si>
  <si>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</si>
  <si>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</si>
  <si>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</si>
  <si>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</si>
  <si>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</si>
  <si>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</si>
  <si>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</si>
  <si>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</si>
  <si>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</si>
  <si>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</si>
  <si>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</si>
  <si>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</si>
  <si>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</si>
  <si>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</si>
  <si>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</si>
  <si>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</si>
  <si>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</si>
  <si>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</si>
  <si>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</si>
  <si>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</si>
  <si>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</si>
  <si>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</si>
  <si>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</si>
  <si>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</si>
  <si>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</si>
  <si>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</si>
  <si>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</si>
  <si>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</si>
  <si>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</si>
  <si>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</si>
  <si>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</si>
  <si>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</si>
  <si>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</si>
  <si>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</si>
  <si>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</si>
  <si>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</si>
  <si>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</si>
  <si>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</si>
  <si>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</si>
  <si>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</si>
  <si>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</si>
  <si>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</si>
  <si>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</si>
  <si>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</si>
  <si>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</si>
  <si>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</si>
  <si>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</si>
  <si>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</si>
  <si>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</si>
  <si>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</si>
  <si>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</si>
  <si>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</si>
  <si>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</si>
  <si>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</si>
  <si>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</si>
  <si>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</si>
  <si>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</si>
  <si>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</si>
  <si>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</si>
  <si>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</si>
  <si>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</si>
  <si>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</si>
  <si>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</si>
  <si>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</si>
  <si>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</si>
  <si>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</si>
  <si>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</si>
  <si>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</si>
  <si>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</si>
  <si>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</si>
  <si>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</si>
  <si>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</si>
  <si>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</si>
  <si>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</si>
  <si>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</si>
  <si>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</si>
  <si>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</si>
  <si>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</si>
  <si>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</si>
  <si>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</si>
  <si>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</si>
  <si>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</si>
  <si>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</si>
  <si>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</si>
  <si>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</si>
  <si>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</si>
  <si>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</si>
  <si>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</si>
  <si>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</si>
  <si>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</si>
  <si>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</si>
  <si>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</si>
  <si>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</si>
  <si>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</si>
  <si>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</si>
  <si>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</si>
  <si>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</si>
  <si>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</si>
  <si>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</si>
  <si>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</si>
  <si>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</si>
  <si>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</si>
  <si>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</si>
  <si>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</si>
  <si>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</si>
  <si>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</si>
  <si>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</si>
  <si>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</si>
  <si>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</si>
  <si>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</si>
  <si>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</si>
  <si>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</si>
  <si>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</si>
  <si>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</si>
  <si>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</si>
  <si>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</si>
  <si>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</si>
  <si>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</si>
  <si>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</si>
  <si>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</si>
  <si>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</si>
  <si>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</si>
  <si>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</si>
  <si>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</si>
  <si>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</si>
  <si>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</si>
  <si>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</si>
  <si>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</si>
  <si>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</si>
  <si>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</si>
  <si>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</si>
  <si>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</si>
  <si>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</si>
  <si>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</si>
  <si>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</si>
  <si>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</si>
  <si>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</si>
  <si>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</si>
  <si>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</si>
  <si>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</si>
  <si>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</si>
  <si>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</si>
  <si>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</si>
  <si>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</si>
  <si>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</si>
  <si>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</si>
  <si>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</si>
  <si>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</si>
  <si>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</si>
  <si>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</si>
  <si>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</si>
  <si>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</si>
  <si>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</si>
  <si>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</si>
  <si>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</si>
  <si>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</si>
  <si>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</si>
  <si>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</si>
  <si>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</si>
  <si>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</si>
  <si>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</si>
  <si>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</si>
  <si>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</si>
  <si>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</si>
  <si>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</si>
  <si>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</si>
  <si>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</si>
  <si>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</si>
  <si>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</si>
  <si>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</si>
  <si>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</si>
  <si>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</si>
  <si>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</si>
  <si>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</si>
  <si>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</si>
  <si>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</si>
  <si>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</si>
  <si>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</si>
  <si>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</si>
  <si>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</si>
  <si>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</si>
  <si>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</si>
  <si>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</si>
  <si>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</si>
  <si>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</si>
  <si>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</si>
  <si>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</si>
  <si>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</si>
  <si>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</si>
  <si>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</si>
  <si>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</si>
  <si>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</si>
  <si>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</si>
  <si>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</si>
  <si>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</si>
  <si>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</si>
  <si>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</si>
  <si>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</si>
  <si>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</si>
  <si>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</si>
  <si>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</si>
  <si>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</si>
  <si>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</si>
  <si>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</si>
  <si>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</si>
  <si>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</si>
  <si>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</si>
  <si>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</si>
  <si>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</si>
  <si>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</si>
  <si>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</si>
  <si>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</si>
  <si>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</si>
  <si>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</si>
  <si>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</si>
  <si>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</si>
  <si>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</si>
  <si>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</si>
  <si>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</si>
  <si>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</si>
  <si>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</si>
  <si>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</si>
  <si>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</si>
  <si>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</si>
  <si>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</si>
  <si>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</si>
  <si>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</si>
  <si>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</si>
  <si>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</si>
  <si>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</si>
  <si>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</si>
  <si>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</si>
  <si>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</si>
  <si>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</si>
  <si>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</si>
  <si>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</si>
  <si>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</si>
  <si>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</si>
  <si>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</si>
  <si>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</si>
  <si>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</si>
  <si>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</si>
  <si>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</si>
  <si>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</si>
  <si>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</si>
  <si>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</si>
  <si>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</si>
  <si>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</si>
  <si>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</si>
  <si>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</si>
  <si>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</si>
  <si>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</si>
  <si>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</si>
  <si>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</si>
  <si>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</si>
  <si>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</si>
  <si>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</si>
  <si>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</si>
  <si>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</si>
  <si>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</si>
  <si>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</si>
  <si>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</si>
  <si>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</si>
  <si>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</si>
  <si>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</si>
  <si>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</si>
  <si>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</si>
  <si>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</si>
  <si>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</si>
  <si>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</si>
  <si>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</si>
  <si>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</si>
  <si>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</si>
  <si>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</si>
  <si>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</si>
  <si>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</si>
  <si>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</si>
  <si>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</si>
  <si>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</si>
  <si>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</si>
  <si>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</si>
  <si>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</si>
  <si>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</si>
  <si>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</si>
  <si>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</si>
  <si>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</si>
  <si>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</si>
  <si>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</si>
  <si>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</si>
  <si>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</si>
  <si>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</si>
  <si>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</si>
  <si>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</si>
  <si>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</si>
  <si>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</si>
  <si>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</si>
  <si>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</si>
  <si>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</si>
  <si>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</si>
  <si>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</si>
  <si>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</si>
  <si>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</si>
  <si>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</si>
  <si>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</si>
  <si>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</si>
  <si>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</si>
  <si>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</si>
  <si>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</si>
  <si>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</si>
  <si>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</si>
  <si>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</si>
  <si>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</si>
  <si>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</si>
  <si>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</si>
  <si>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</si>
  <si>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</si>
  <si>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</si>
  <si>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</si>
  <si>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</si>
  <si>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</si>
  <si>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</si>
  <si>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</si>
  <si>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</si>
  <si>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</si>
  <si>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</si>
  <si>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</si>
  <si>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</si>
  <si>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</si>
  <si>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</si>
  <si>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</si>
  <si>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</si>
  <si>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</si>
  <si>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</si>
  <si>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</si>
  <si>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</si>
  <si>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</si>
  <si>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</si>
  <si>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</si>
  <si>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</si>
  <si>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</si>
  <si>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</si>
  <si>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</si>
  <si>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</si>
  <si>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</si>
  <si>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</si>
  <si>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</si>
  <si>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</si>
  <si>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</si>
  <si>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</si>
  <si>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</si>
  <si>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</si>
  <si>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</si>
  <si>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</si>
  <si>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</si>
  <si>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</si>
  <si>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</si>
  <si>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</si>
  <si>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</si>
  <si>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</si>
  <si>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</si>
  <si>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</si>
  <si>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</si>
  <si>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</si>
  <si>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</si>
  <si>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</si>
  <si>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</si>
  <si>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</si>
  <si>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</si>
  <si>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</si>
  <si>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</si>
  <si>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</si>
  <si>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</si>
  <si>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</si>
  <si>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</si>
  <si>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</si>
  <si>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</si>
  <si>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</si>
  <si>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</si>
  <si>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</si>
  <si>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</si>
  <si>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</si>
  <si>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</si>
  <si>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</si>
  <si>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</si>
  <si>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</si>
  <si>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</si>
  <si>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</si>
  <si>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</si>
  <si>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</si>
  <si>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</si>
  <si>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</si>
  <si>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</si>
  <si>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</si>
  <si>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</si>
  <si>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</si>
  <si>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</si>
  <si>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</si>
  <si>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</si>
  <si>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</si>
  <si>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</si>
  <si>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</si>
  <si>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</si>
  <si>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</si>
  <si>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</si>
  <si>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</si>
  <si>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</si>
  <si>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</si>
  <si>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</si>
  <si>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</si>
  <si>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</si>
  <si>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</si>
  <si>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</si>
  <si>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</si>
  <si>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</si>
  <si>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</si>
  <si>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</si>
  <si>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</si>
  <si>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</si>
  <si>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</si>
  <si>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</si>
  <si>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</si>
  <si>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</si>
  <si>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</si>
  <si>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</si>
  <si>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</si>
  <si>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</si>
  <si>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</si>
  <si>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</si>
  <si>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</si>
  <si>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</si>
  <si>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</si>
  <si>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</si>
  <si>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</si>
  <si>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</si>
  <si>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</si>
  <si>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</si>
  <si>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</si>
  <si>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</si>
  <si>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</si>
  <si>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</si>
  <si>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</si>
  <si>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</si>
  <si>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</si>
  <si>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</si>
  <si>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</si>
  <si>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</si>
  <si>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</si>
  <si>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</si>
  <si>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</si>
  <si>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</si>
  <si>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</si>
  <si>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</si>
  <si>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</si>
  <si>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</si>
  <si>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</si>
  <si>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</si>
  <si>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</si>
  <si>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</si>
  <si>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</si>
  <si>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</si>
  <si>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</si>
  <si>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</si>
  <si>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</si>
  <si>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</si>
  <si>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</si>
  <si>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</si>
  <si>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</si>
  <si>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</si>
  <si>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</si>
  <si>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</si>
  <si>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</si>
  <si>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</si>
  <si>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</si>
  <si>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</si>
  <si>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</si>
  <si>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</si>
  <si>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</si>
  <si>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</si>
  <si>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</si>
  <si>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</si>
  <si>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</si>
  <si>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</si>
  <si>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</si>
  <si>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</si>
  <si>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</si>
  <si>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</si>
  <si>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</si>
  <si>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</si>
  <si>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</si>
  <si>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</si>
  <si>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</si>
  <si>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</si>
  <si>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</si>
  <si>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</si>
  <si>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</si>
  <si>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</si>
  <si>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</si>
  <si>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</si>
  <si>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</si>
  <si>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</si>
  <si>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</si>
  <si>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</si>
  <si>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</si>
  <si>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</si>
  <si>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</si>
  <si>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</si>
  <si>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</si>
  <si>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</si>
  <si>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</si>
  <si>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</si>
  <si>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</si>
  <si>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</si>
  <si>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</si>
  <si>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</si>
  <si>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</si>
  <si>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</si>
  <si>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</si>
  <si>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</si>
  <si>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</si>
  <si>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</si>
  <si>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</si>
  <si>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</si>
  <si>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</si>
  <si>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</si>
  <si>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</si>
  <si>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</si>
  <si>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</si>
  <si>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</si>
  <si>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</si>
  <si>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</si>
  <si>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</si>
  <si>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</si>
  <si>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</si>
  <si>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</si>
  <si>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</si>
  <si>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</si>
  <si>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</si>
  <si>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</si>
  <si>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</si>
  <si>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</si>
  <si>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</si>
  <si>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</si>
  <si>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</si>
  <si>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</si>
  <si>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</si>
  <si>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</si>
  <si>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</si>
  <si>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</si>
  <si>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</si>
  <si>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</si>
  <si>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</si>
  <si>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</si>
  <si>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</si>
  <si>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</si>
  <si>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</si>
  <si>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</si>
  <si>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</si>
  <si>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</si>
  <si>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</si>
  <si>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</si>
  <si>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</si>
  <si>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</si>
  <si>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</si>
  <si>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</si>
  <si>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</si>
  <si>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</si>
  <si>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</si>
  <si>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</si>
  <si>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</si>
  <si>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</si>
  <si>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</si>
  <si>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</si>
  <si>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</si>
  <si>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</si>
  <si>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</si>
  <si>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</si>
  <si>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</si>
  <si>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</si>
  <si>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</si>
  <si>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</si>
  <si>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</si>
  <si>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</si>
  <si>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</si>
  <si>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</si>
  <si>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</si>
  <si>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</si>
  <si>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</si>
  <si>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</si>
  <si>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</si>
  <si>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</si>
  <si>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</si>
  <si>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</si>
  <si>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</si>
  <si>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</si>
  <si>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</si>
  <si>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</si>
  <si>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</si>
  <si>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</si>
  <si>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</si>
  <si>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</si>
  <si>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</si>
  <si>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</si>
  <si>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</si>
  <si>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</si>
  <si>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</si>
  <si>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</si>
  <si>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</si>
  <si>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</si>
  <si>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</si>
  <si>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</si>
  <si>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</si>
  <si>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</si>
  <si>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</si>
  <si>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</si>
  <si>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</si>
  <si>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</si>
  <si>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</si>
  <si>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</si>
  <si>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</si>
  <si>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</si>
  <si>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</si>
  <si>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</si>
  <si>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</si>
  <si>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</si>
  <si>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</si>
  <si>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</si>
  <si>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</si>
  <si>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</si>
  <si>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</si>
  <si>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</si>
  <si>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</si>
  <si>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</si>
  <si>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</si>
  <si>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</si>
  <si>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</si>
  <si>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</si>
  <si>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</si>
  <si>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</si>
  <si>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</si>
  <si>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</si>
  <si>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</si>
  <si>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</si>
  <si>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</si>
  <si>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</si>
  <si>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</si>
  <si>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</si>
  <si>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</si>
  <si>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</si>
  <si>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</si>
  <si>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</si>
  <si>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</si>
  <si>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</si>
  <si>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</si>
  <si>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</si>
  <si>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</si>
  <si>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</si>
  <si>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</si>
  <si>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</si>
  <si>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</si>
  <si>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</si>
  <si>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</si>
  <si>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</si>
  <si>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</si>
  <si>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</si>
  <si>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</si>
  <si>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</si>
  <si>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</si>
  <si>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</si>
  <si>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</si>
  <si>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</si>
  <si>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</si>
  <si>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</si>
  <si>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</si>
  <si>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</si>
  <si>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</si>
  <si>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</si>
  <si>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</si>
  <si>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</si>
  <si>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</si>
  <si>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</si>
  <si>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</si>
  <si>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</si>
  <si>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</si>
  <si>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</si>
  <si>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</si>
  <si>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</si>
  <si>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</si>
  <si>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</si>
  <si>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</si>
  <si>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</si>
  <si>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</si>
  <si>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</si>
  <si>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</si>
  <si>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</si>
  <si>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</si>
  <si>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</si>
  <si>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</si>
  <si>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</si>
  <si>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</si>
  <si>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</si>
  <si>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</si>
  <si>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</si>
  <si>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</si>
  <si>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</si>
  <si>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</si>
  <si>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</si>
  <si>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</si>
  <si>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</si>
  <si>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</si>
  <si>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</si>
  <si>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</si>
  <si>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</si>
  <si>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</si>
  <si>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</si>
  <si>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</si>
  <si>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</si>
  <si>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</si>
  <si>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</si>
  <si>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</si>
  <si>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</si>
  <si>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</si>
  <si>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</si>
  <si>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</si>
  <si>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</si>
  <si>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</si>
  <si>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</si>
  <si>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</si>
  <si>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</si>
  <si>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</si>
  <si>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</si>
  <si>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</si>
  <si>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</si>
  <si>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</si>
  <si>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</si>
  <si>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</si>
  <si>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</si>
  <si>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</si>
  <si>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</si>
  <si>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</si>
  <si>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</si>
  <si>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</si>
  <si>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</si>
  <si>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</si>
  <si>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</si>
  <si>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</si>
  <si>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</si>
  <si>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</si>
  <si>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</si>
  <si>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</si>
  <si>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</si>
  <si>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</si>
  <si>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</si>
  <si>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</si>
  <si>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</si>
  <si>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</si>
  <si>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</si>
  <si>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</si>
  <si>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</si>
  <si>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</si>
  <si>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</si>
  <si>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</si>
  <si>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</si>
  <si>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</si>
  <si>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</si>
  <si>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</si>
  <si>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</si>
  <si>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</si>
  <si>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</si>
  <si>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</si>
  <si>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</si>
  <si>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</si>
  <si>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</si>
  <si>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</si>
  <si>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</si>
  <si>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</si>
  <si>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</si>
  <si>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</si>
  <si>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</si>
  <si>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</si>
  <si>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</si>
  <si>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</si>
  <si>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</si>
  <si>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</si>
  <si>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</si>
  <si>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</si>
  <si>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</si>
  <si>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</si>
  <si>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</si>
  <si>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</si>
  <si>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</si>
  <si>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</si>
  <si>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</si>
  <si>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</si>
  <si>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</si>
  <si>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</si>
  <si>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</si>
  <si>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</si>
  <si>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</si>
  <si>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</si>
  <si>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</si>
  <si>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</si>
  <si>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</si>
  <si>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</si>
  <si>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</si>
  <si>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</si>
  <si>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</si>
  <si>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</si>
  <si>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</si>
  <si>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</si>
  <si>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</si>
  <si>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</si>
  <si>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</si>
  <si>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</si>
  <si>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</si>
  <si>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</si>
  <si>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</si>
  <si>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</si>
  <si>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</si>
  <si>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</si>
  <si>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</si>
  <si>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</si>
  <si>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</si>
  <si>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</si>
  <si>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</si>
  <si>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</si>
  <si>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</si>
  <si>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</si>
  <si>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</si>
  <si>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</si>
  <si>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</si>
  <si>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</si>
  <si>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</si>
  <si>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</si>
  <si>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</si>
  <si>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</si>
  <si>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</si>
  <si>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</si>
  <si>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</si>
  <si>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</si>
  <si>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</si>
  <si>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</si>
  <si>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</si>
  <si>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</si>
  <si>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</si>
  <si>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</si>
  <si>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</si>
  <si>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</si>
  <si>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</si>
  <si>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</si>
  <si>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</si>
  <si>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</si>
  <si>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</si>
  <si>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</si>
  <si>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</si>
  <si>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</si>
  <si>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</si>
  <si>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</si>
  <si>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</si>
  <si>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</si>
  <si>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</si>
  <si>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</si>
  <si>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</si>
  <si>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</si>
  <si>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</si>
  <si>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</si>
  <si>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</si>
  <si>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</si>
  <si>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</si>
  <si>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</si>
  <si>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</si>
  <si>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</si>
  <si>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</si>
  <si>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</si>
  <si>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</si>
  <si>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</si>
  <si>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</si>
  <si>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</si>
  <si>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</si>
  <si>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</si>
  <si>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</si>
  <si>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</si>
  <si>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</si>
  <si>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</si>
  <si>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</si>
  <si>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</si>
  <si>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</si>
  <si>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</si>
  <si>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</si>
  <si>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</si>
  <si>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</si>
  <si>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</si>
  <si>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</si>
  <si>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</si>
  <si>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</si>
  <si>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</si>
  <si>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</si>
  <si>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</si>
  <si>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</si>
  <si>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</si>
  <si>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</si>
  <si>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</si>
  <si>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</si>
  <si>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</si>
  <si>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</si>
  <si>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</si>
  <si>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</si>
  <si>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</si>
  <si>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</si>
  <si>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</si>
  <si>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</si>
  <si>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</si>
  <si>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</si>
  <si>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</si>
  <si>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</si>
  <si>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</si>
  <si>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</si>
  <si>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</si>
  <si>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</si>
  <si>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</si>
  <si>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</si>
  <si>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</si>
  <si>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</si>
  <si>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</si>
  <si>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</si>
  <si>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</si>
  <si>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</si>
  <si>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</si>
  <si>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</si>
  <si>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</si>
  <si>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</si>
  <si>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</si>
  <si>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</si>
  <si>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</si>
  <si>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</si>
  <si>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</si>
  <si>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</si>
  <si>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</si>
  <si>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</si>
  <si>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</si>
  <si>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</si>
  <si>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</si>
  <si>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</si>
  <si>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</si>
  <si>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</si>
  <si>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</si>
  <si>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</si>
  <si>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</si>
  <si>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</si>
  <si>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</si>
  <si>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</si>
  <si>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</si>
  <si>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</si>
  <si>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</si>
  <si>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</si>
  <si>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</si>
  <si>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</si>
  <si>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</si>
  <si>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</si>
  <si>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</si>
  <si>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</si>
  <si>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</si>
  <si>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</si>
  <si>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</si>
  <si>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</si>
  <si>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</si>
  <si>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</si>
  <si>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</si>
  <si>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</si>
  <si>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</si>
  <si>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</si>
  <si>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</si>
  <si>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</si>
  <si>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</si>
  <si>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</si>
  <si>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</si>
  <si>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</si>
  <si>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</si>
  <si>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</si>
  <si>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</si>
  <si>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</si>
  <si>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</si>
  <si>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</si>
  <si>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</si>
  <si>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</si>
  <si>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</si>
  <si>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</si>
  <si>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</si>
  <si>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</si>
  <si>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</si>
  <si>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</si>
  <si>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</si>
  <si>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</si>
  <si>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</si>
  <si>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</si>
  <si>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</si>
  <si>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</si>
  <si>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</si>
  <si>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</si>
  <si>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</si>
  <si>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</si>
  <si>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</si>
  <si>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</si>
  <si>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</si>
  <si>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</si>
  <si>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</si>
  <si>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</si>
  <si>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</si>
  <si>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</si>
  <si>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</si>
  <si>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</si>
  <si>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</si>
  <si>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</si>
  <si>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</si>
  <si>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</si>
  <si>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</si>
  <si>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</si>
  <si>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</si>
  <si>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</si>
  <si>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</si>
  <si>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</si>
  <si>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</si>
  <si>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</si>
  <si>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</si>
  <si>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</si>
  <si>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</si>
  <si>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</si>
  <si>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</si>
  <si>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</si>
  <si>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</si>
  <si>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</si>
  <si>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</si>
  <si>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</si>
  <si>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</si>
  <si>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</si>
  <si>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</si>
  <si>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</si>
  <si>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</si>
  <si>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</si>
  <si>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</si>
  <si>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</si>
  <si>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</si>
  <si>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</si>
  <si>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</si>
  <si>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</si>
  <si>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</si>
  <si>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</si>
  <si>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</si>
  <si>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</si>
  <si>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</si>
  <si>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</si>
  <si>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</si>
  <si>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</si>
  <si>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</si>
  <si>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</si>
  <si>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</si>
  <si>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</si>
  <si>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</si>
  <si>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</si>
  <si>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</si>
  <si>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</si>
  <si>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</si>
  <si>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</si>
  <si>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</si>
  <si>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</si>
  <si>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</si>
  <si>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</si>
  <si>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</si>
  <si>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</si>
  <si>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</si>
  <si>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</si>
  <si>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</si>
  <si>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</si>
  <si>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</si>
  <si>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</si>
  <si>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</si>
  <si>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</si>
  <si>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</si>
  <si>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</si>
  <si>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</si>
  <si>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</si>
  <si>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</si>
  <si>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</si>
  <si>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</si>
  <si>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</si>
  <si>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</si>
  <si>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</si>
  <si>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</si>
  <si>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</si>
  <si>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</si>
  <si>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</si>
  <si>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</si>
  <si>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</si>
  <si>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</si>
  <si>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</si>
  <si>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</si>
  <si>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</si>
  <si>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</si>
  <si>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</si>
  <si>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</si>
  <si>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</si>
  <si>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</si>
  <si>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</si>
  <si>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</si>
  <si>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</si>
  <si>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</si>
  <si>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</si>
  <si>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</si>
  <si>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</si>
  <si>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</si>
  <si>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</si>
  <si>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</si>
  <si>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</si>
  <si>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</si>
  <si>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</si>
  <si>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</si>
  <si>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</si>
  <si>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</si>
  <si>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</si>
  <si>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</si>
  <si>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</si>
  <si>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</si>
  <si>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</si>
  <si>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</si>
  <si>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</si>
  <si>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</si>
  <si>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</si>
  <si>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</si>
  <si>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</si>
  <si>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</si>
  <si>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</si>
  <si>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</si>
  <si>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</si>
  <si>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</si>
  <si>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</si>
  <si>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</si>
  <si>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</si>
  <si>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</si>
  <si>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</si>
  <si>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</si>
  <si>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</si>
  <si>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</si>
  <si>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</si>
  <si>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</si>
  <si>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</si>
  <si>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</si>
  <si>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</si>
  <si>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</si>
  <si>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</si>
  <si>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</si>
  <si>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</si>
  <si>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</si>
  <si>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</si>
  <si>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</si>
  <si>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</si>
  <si>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</si>
  <si>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</si>
  <si>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</si>
  <si>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</si>
  <si>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</si>
  <si>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</si>
  <si>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</si>
  <si>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</si>
  <si>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</si>
  <si>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</si>
  <si>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</si>
  <si>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</si>
  <si>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</si>
  <si>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</si>
  <si>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</si>
  <si>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</si>
  <si>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</si>
  <si>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</si>
  <si>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</si>
  <si>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</si>
  <si>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</si>
  <si>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</si>
  <si>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</si>
  <si>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</si>
  <si>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</si>
  <si>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</si>
  <si>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</si>
  <si>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</si>
  <si>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</si>
  <si>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</si>
  <si>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</si>
  <si>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</si>
  <si>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</si>
  <si>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</si>
  <si>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</si>
  <si>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</si>
  <si>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</si>
  <si>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</si>
  <si>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</si>
  <si>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</si>
  <si>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</si>
  <si>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</si>
  <si>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</si>
  <si>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</si>
  <si>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</si>
  <si>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</si>
  <si>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</si>
  <si>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</si>
  <si>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</si>
  <si>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</si>
  <si>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</si>
  <si>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</si>
  <si>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</si>
  <si>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</si>
  <si>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</si>
  <si>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</si>
  <si>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</si>
  <si>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</si>
  <si>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</si>
  <si>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</si>
  <si>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</si>
  <si>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</si>
  <si>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</si>
  <si>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</si>
  <si>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</si>
  <si>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</si>
  <si>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</si>
  <si>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</si>
  <si>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</si>
  <si>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</si>
  <si>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</si>
  <si>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</si>
  <si>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</si>
  <si>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</si>
  <si>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</si>
  <si>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</si>
  <si>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</si>
  <si>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</si>
  <si>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</si>
  <si>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</si>
  <si>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</si>
  <si>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</si>
  <si>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</si>
  <si>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</si>
  <si>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</si>
  <si>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</si>
  <si>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</si>
  <si>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</si>
  <si>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</si>
  <si>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</si>
  <si>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</si>
  <si>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</si>
  <si>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</si>
  <si>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</si>
  <si>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</si>
  <si>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</si>
  <si>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</si>
  <si>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</si>
  <si>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</si>
  <si>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</si>
  <si>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</si>
  <si>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</si>
  <si>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</si>
  <si>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</si>
  <si>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</si>
  <si>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</si>
  <si>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</si>
  <si>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</si>
  <si>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</si>
  <si>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</si>
  <si>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</si>
  <si>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</si>
  <si>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</si>
  <si>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</si>
  <si>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</si>
  <si>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</si>
  <si>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</si>
  <si>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</si>
  <si>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</si>
  <si>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</si>
  <si>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</si>
  <si>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</si>
  <si>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</si>
  <si>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</si>
  <si>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</si>
  <si>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</si>
  <si>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</si>
  <si>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</si>
  <si>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</si>
  <si>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</si>
  <si>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</si>
  <si>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</si>
  <si>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</si>
  <si>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</si>
  <si>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</si>
  <si>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</si>
  <si>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</si>
  <si>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</si>
  <si>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</si>
  <si>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</si>
  <si>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</si>
  <si>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</si>
  <si>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</si>
  <si>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</si>
  <si>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</si>
  <si>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</si>
  <si>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</si>
  <si>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</si>
  <si>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</si>
  <si>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</si>
  <si>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</si>
  <si>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</si>
  <si>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</si>
  <si>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</si>
  <si>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</si>
  <si>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</si>
  <si>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</si>
  <si>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</si>
  <si>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</si>
  <si>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</si>
  <si>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</si>
  <si>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</si>
  <si>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</si>
  <si>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</si>
  <si>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</si>
  <si>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</si>
  <si>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</si>
  <si>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</si>
  <si>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</si>
  <si>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</si>
  <si>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</si>
  <si>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</si>
  <si>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</si>
  <si>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</si>
  <si>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</si>
  <si>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</si>
  <si>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</si>
  <si>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</si>
  <si>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</si>
  <si>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</si>
  <si>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</si>
  <si>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</si>
  <si>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</si>
  <si>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</si>
  <si>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</si>
  <si>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</si>
  <si>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</si>
  <si>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</si>
  <si>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</si>
  <si>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</si>
  <si>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</si>
  <si>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</si>
  <si>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</si>
  <si>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</si>
  <si>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</si>
  <si>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</si>
  <si>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</si>
  <si>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</si>
  <si>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</si>
  <si>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</si>
  <si>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</si>
  <si>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</si>
  <si>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</si>
  <si>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</si>
  <si>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</si>
  <si>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</si>
  <si>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</si>
  <si>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</si>
  <si>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</si>
  <si>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</si>
  <si>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</si>
  <si>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</si>
  <si>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</si>
  <si>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</si>
  <si>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</si>
  <si>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</si>
  <si>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</si>
  <si>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</si>
  <si>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</si>
  <si>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</si>
  <si>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</si>
  <si>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</si>
  <si>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</si>
  <si>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</si>
  <si>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</si>
  <si>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</si>
  <si>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</si>
  <si>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</si>
  <si>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</si>
  <si>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</si>
  <si>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</si>
  <si>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</si>
  <si>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</si>
  <si>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</si>
  <si>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</si>
  <si>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</si>
  <si>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</si>
  <si>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</si>
  <si>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</si>
  <si>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</si>
  <si>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</si>
  <si>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</si>
  <si>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</si>
  <si>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</si>
  <si>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</si>
  <si>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</si>
  <si>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</si>
  <si>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</si>
  <si>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</si>
  <si>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</si>
  <si>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</si>
  <si>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</si>
  <si>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</si>
  <si>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</si>
  <si>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</si>
  <si>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</si>
  <si>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</si>
  <si>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</si>
  <si>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</si>
  <si>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</si>
  <si>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</si>
  <si>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</si>
  <si>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</si>
  <si>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</si>
  <si>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</si>
  <si>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</si>
  <si>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</si>
  <si>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</si>
  <si>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</si>
  <si>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</si>
  <si>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</si>
  <si>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</si>
  <si>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</si>
  <si>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</si>
  <si>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</si>
  <si>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</si>
  <si>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</si>
  <si>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</si>
  <si>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</si>
  <si>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</si>
  <si>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</si>
  <si>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</si>
  <si>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</si>
  <si>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</si>
  <si>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</si>
  <si>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</si>
  <si>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</si>
  <si>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</si>
  <si>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</si>
  <si>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</si>
  <si>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</si>
  <si>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</si>
  <si>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</si>
  <si>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</si>
  <si>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</si>
  <si>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</si>
  <si>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</si>
  <si>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</si>
  <si>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</si>
  <si>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</si>
  <si>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</si>
  <si>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</si>
  <si>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</si>
  <si>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</si>
  <si>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</si>
  <si>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</si>
  <si>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</si>
  <si>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</si>
  <si>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</si>
  <si>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</si>
  <si>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</si>
  <si>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</si>
  <si>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</si>
  <si>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</si>
  <si>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</si>
  <si>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</si>
  <si>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</si>
  <si>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</si>
  <si>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</si>
  <si>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</si>
  <si>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</si>
  <si>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</si>
  <si>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</si>
  <si>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</si>
  <si>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</si>
  <si>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</si>
  <si>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</si>
  <si>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</si>
  <si>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</si>
  <si>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</si>
  <si>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</si>
  <si>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</si>
  <si>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</si>
  <si>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</si>
  <si>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</si>
  <si>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</si>
  <si>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</si>
  <si>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</si>
  <si>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</si>
  <si>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</si>
  <si>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</si>
  <si>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</si>
  <si>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</si>
  <si>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</si>
  <si>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</si>
  <si>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</si>
  <si>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</si>
  <si>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</si>
  <si>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</si>
  <si>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</si>
  <si>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</si>
  <si>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</si>
  <si>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</si>
  <si>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</si>
  <si>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</si>
  <si>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</si>
  <si>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</si>
  <si>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</si>
  <si>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</si>
  <si>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</si>
  <si>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</si>
  <si>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</si>
  <si>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</si>
  <si>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</si>
  <si>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</si>
  <si>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</si>
  <si>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</si>
  <si>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</si>
  <si>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</si>
  <si>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</si>
  <si>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</si>
  <si>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</si>
  <si>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</si>
  <si>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</si>
  <si>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</si>
  <si>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</si>
  <si>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</si>
  <si>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</si>
  <si>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</si>
  <si>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</si>
  <si>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</si>
  <si>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</si>
  <si>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</si>
  <si>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</si>
  <si>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</si>
  <si>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</si>
  <si>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</si>
  <si>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</si>
  <si>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</si>
  <si>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</si>
  <si>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</si>
  <si>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</si>
  <si>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</si>
  <si>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</si>
  <si>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</si>
  <si>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</si>
  <si>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</si>
  <si>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</si>
  <si>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</si>
  <si>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</si>
  <si>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</si>
  <si>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</si>
  <si>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</si>
  <si>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</si>
  <si>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</si>
  <si>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</si>
  <si>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</si>
  <si>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</si>
  <si>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</si>
  <si>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</si>
  <si>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</si>
  <si>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</si>
  <si>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</si>
  <si>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</si>
  <si>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</si>
  <si>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</si>
  <si>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</si>
  <si>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</si>
  <si>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</si>
  <si>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</si>
  <si>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</si>
  <si>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</si>
  <si>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</si>
  <si>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</si>
  <si>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</si>
  <si>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</si>
  <si>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</si>
  <si>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</si>
  <si>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</si>
  <si>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</si>
  <si>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</si>
  <si>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</si>
  <si>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</si>
  <si>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</si>
  <si>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</si>
  <si>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</si>
  <si>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</si>
  <si>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</si>
  <si>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</si>
  <si>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</si>
  <si>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</si>
  <si>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</si>
  <si>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</si>
  <si>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</si>
  <si>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</si>
  <si>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</si>
  <si>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</si>
  <si>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</si>
  <si>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</si>
  <si>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</si>
  <si>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</si>
  <si>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</si>
  <si>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</si>
  <si>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</si>
  <si>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</si>
  <si>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</si>
  <si>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</si>
  <si>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</si>
  <si>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</si>
  <si>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</si>
  <si>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</si>
  <si>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</si>
  <si>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</si>
  <si>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</si>
  <si>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</si>
  <si>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</si>
  <si>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</si>
  <si>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</si>
  <si>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</si>
  <si>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</si>
  <si>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</si>
  <si>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</si>
  <si>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</si>
  <si>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</si>
  <si>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</si>
  <si>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</si>
  <si>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</si>
  <si>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</si>
  <si>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</si>
  <si>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</si>
  <si>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</si>
  <si>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</si>
  <si>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</si>
  <si>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</si>
  <si>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</si>
  <si>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</si>
  <si>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</si>
  <si>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</si>
  <si>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</si>
  <si>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</si>
  <si>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</si>
  <si>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</si>
  <si>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</si>
  <si>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</si>
  <si>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</si>
  <si>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</si>
  <si>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</si>
  <si>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</si>
  <si>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</si>
  <si>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</si>
  <si>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</si>
  <si>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</si>
  <si>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</si>
  <si>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</si>
  <si>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</si>
  <si>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</si>
  <si>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</si>
  <si>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</si>
  <si>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</si>
  <si>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</si>
  <si>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</si>
  <si>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</si>
  <si>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</si>
  <si>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</si>
  <si>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</si>
  <si>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</si>
  <si>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</si>
  <si>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</si>
  <si>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</si>
  <si>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</si>
  <si>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</si>
  <si>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</si>
  <si>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</si>
  <si>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</si>
  <si>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</si>
  <si>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</si>
  <si>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</si>
  <si>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</si>
  <si>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</si>
  <si>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</si>
  <si>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</si>
  <si>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</si>
  <si>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</si>
  <si>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</si>
  <si>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</si>
  <si>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</si>
  <si>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</si>
  <si>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</si>
  <si>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</si>
  <si>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</si>
  <si>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</si>
  <si>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</si>
  <si>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</si>
  <si>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</si>
  <si>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</si>
  <si>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</si>
  <si>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</si>
  <si>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</si>
  <si>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</si>
  <si>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</si>
  <si>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</si>
  <si>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</si>
  <si>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</si>
  <si>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</si>
  <si>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</si>
  <si>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</si>
  <si>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</si>
  <si>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</si>
  <si>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</si>
  <si>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</si>
  <si>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</si>
  <si>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</si>
  <si>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</si>
  <si>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</si>
  <si>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</si>
  <si>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</si>
  <si>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</si>
  <si>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</si>
  <si>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</si>
  <si>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</si>
  <si>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</si>
  <si>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</si>
  <si>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</si>
  <si>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</si>
  <si>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</si>
  <si>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</si>
  <si>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</si>
  <si>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</si>
  <si>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</si>
  <si>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</si>
  <si>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</si>
  <si>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</si>
  <si>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</si>
  <si>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</si>
  <si>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</si>
  <si>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</si>
  <si>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</si>
  <si>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</si>
  <si>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</si>
  <si>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</si>
  <si>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</si>
  <si>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</si>
  <si>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</si>
  <si>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</si>
  <si>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</si>
  <si>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</si>
  <si>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</si>
  <si>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</si>
  <si>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</si>
  <si>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</si>
  <si>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</si>
  <si>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</si>
  <si>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</si>
  <si>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</si>
  <si>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</si>
  <si>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</si>
  <si>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</si>
  <si>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</si>
  <si>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</si>
  <si>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</si>
  <si>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</si>
  <si>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</si>
  <si>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</si>
  <si>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</si>
  <si>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</si>
  <si>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</si>
  <si>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</si>
  <si>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</si>
  <si>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</si>
  <si>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</si>
  <si>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</si>
  <si>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</si>
  <si>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</si>
  <si>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</si>
  <si>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</si>
  <si>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</si>
  <si>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</si>
  <si>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</si>
  <si>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</si>
  <si>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</si>
  <si>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</si>
  <si>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</si>
  <si>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</si>
  <si>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</si>
  <si>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</si>
  <si>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</si>
  <si>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</si>
  <si>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</si>
  <si>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</si>
  <si>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</si>
  <si>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</si>
  <si>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</si>
  <si>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</si>
  <si>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</si>
  <si>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</si>
  <si>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</si>
  <si>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</si>
  <si>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</si>
  <si>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</si>
  <si>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</si>
  <si>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</si>
  <si>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</si>
  <si>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</si>
  <si>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</si>
  <si>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</si>
  <si>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</si>
  <si>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</si>
  <si>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</si>
  <si>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</si>
  <si>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</si>
  <si>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</si>
  <si>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</si>
  <si>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</si>
  <si>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</si>
  <si>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</si>
  <si>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</si>
  <si>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</si>
  <si>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</si>
  <si>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</si>
  <si>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</si>
  <si>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</si>
  <si>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</si>
  <si>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</si>
  <si>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</si>
  <si>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</si>
  <si>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</si>
  <si>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</si>
  <si>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</si>
  <si>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</si>
  <si>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</si>
  <si>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</si>
  <si>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</si>
  <si>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</si>
  <si>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</si>
  <si>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</si>
  <si>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</si>
  <si>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</si>
  <si>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</si>
  <si>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</si>
  <si>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</si>
  <si>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</si>
  <si>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</si>
  <si>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</si>
  <si>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</si>
  <si>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</si>
  <si>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</si>
  <si>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</si>
  <si>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</si>
  <si>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</si>
  <si>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</si>
  <si>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</si>
  <si>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</si>
  <si>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</si>
  <si>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</si>
  <si>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</si>
  <si>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</si>
  <si>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</si>
  <si>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</si>
  <si>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</si>
  <si>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</si>
  <si>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</si>
  <si>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</si>
  <si>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</si>
  <si>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</si>
  <si>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</si>
  <si>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</si>
  <si>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</si>
  <si>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</si>
  <si>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</si>
  <si>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</si>
  <si>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</si>
  <si>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</si>
  <si>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</si>
  <si>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</si>
  <si>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</si>
  <si>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</si>
  <si>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</si>
  <si>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</si>
  <si>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</si>
  <si>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</si>
  <si>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</si>
  <si>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</si>
  <si>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</si>
  <si>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</si>
  <si>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</si>
  <si>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</si>
  <si>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</si>
  <si>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</si>
  <si>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</si>
  <si>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</si>
  <si>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</si>
  <si>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</si>
  <si>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</si>
  <si>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</si>
  <si>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</si>
  <si>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</si>
  <si>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</si>
  <si>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</si>
  <si>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</si>
  <si>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</si>
  <si>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</si>
  <si>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</si>
  <si>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</si>
  <si>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</si>
  <si>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</si>
  <si>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</si>
  <si>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</si>
  <si>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</si>
  <si>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</si>
  <si>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</si>
  <si>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</si>
  <si>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</si>
  <si>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</si>
  <si>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</si>
  <si>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</si>
  <si>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</si>
  <si>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</si>
  <si>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</si>
  <si>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</si>
  <si>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</si>
  <si>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</si>
  <si>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</si>
  <si>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</si>
  <si>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</si>
  <si>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</si>
  <si>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</si>
  <si>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</si>
  <si>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</si>
  <si>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</si>
  <si>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</si>
  <si>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</si>
  <si>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</si>
  <si>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</si>
  <si>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</si>
  <si>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</si>
  <si>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</si>
  <si>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</si>
  <si>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</si>
  <si>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</si>
  <si>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</si>
  <si>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</si>
  <si>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</si>
  <si>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</si>
  <si>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</si>
  <si>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</si>
  <si>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</si>
  <si>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</si>
  <si>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</si>
  <si>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</si>
  <si>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</si>
  <si>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</si>
  <si>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</si>
  <si>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</si>
  <si>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</si>
  <si>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</si>
  <si>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</si>
  <si>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</si>
  <si>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</si>
  <si>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</si>
  <si>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</si>
  <si>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</si>
  <si>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</si>
  <si>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</si>
  <si>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</si>
  <si>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</si>
  <si>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</si>
  <si>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</si>
  <si>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</si>
  <si>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</si>
  <si>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</si>
  <si>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</si>
  <si>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</si>
  <si>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</si>
  <si>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</si>
  <si>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</si>
  <si>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</si>
  <si>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</si>
  <si>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</si>
  <si>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</si>
  <si>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</si>
  <si>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</si>
  <si>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</si>
  <si>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</si>
  <si>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</si>
  <si>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</si>
  <si>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</si>
  <si>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</si>
  <si>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</si>
  <si>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</si>
  <si>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</si>
  <si>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</si>
  <si>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</si>
  <si>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</si>
  <si>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</si>
  <si>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</si>
  <si>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</si>
  <si>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</si>
  <si>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</si>
  <si>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</si>
  <si>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</si>
  <si>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</si>
  <si>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</si>
  <si>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</si>
  <si>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</si>
  <si>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</si>
  <si>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</si>
  <si>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</si>
  <si>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</si>
  <si>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</si>
  <si>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</si>
  <si>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</si>
  <si>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</si>
  <si>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</si>
  <si>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</si>
  <si>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</si>
  <si>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</si>
  <si>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</si>
  <si>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</si>
  <si>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</si>
  <si>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</si>
  <si>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</si>
  <si>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</si>
  <si>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</si>
  <si>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</si>
  <si>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</si>
  <si>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</si>
  <si>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</si>
  <si>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</si>
  <si>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</si>
  <si>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</si>
  <si>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</si>
  <si>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</si>
  <si>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</si>
  <si>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</si>
  <si>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</si>
  <si>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</si>
  <si>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</si>
  <si>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</si>
  <si>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</si>
  <si>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</si>
  <si>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</si>
  <si>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</si>
  <si>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</si>
  <si>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</si>
  <si>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</si>
  <si>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</si>
  <si>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</si>
  <si>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</si>
  <si>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</si>
  <si>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</si>
  <si>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</si>
  <si>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</si>
  <si>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</si>
  <si>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</si>
  <si>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</si>
  <si>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</si>
  <si>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</si>
  <si>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</si>
  <si>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</si>
  <si>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</si>
  <si>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</si>
  <si>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</si>
  <si>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</si>
  <si>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</si>
  <si>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</si>
  <si>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</si>
  <si>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</si>
  <si>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</si>
  <si>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</si>
  <si>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</si>
  <si>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</si>
  <si>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</si>
  <si>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</si>
  <si>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</si>
  <si>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</si>
  <si>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</si>
  <si>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</si>
  <si>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</si>
  <si>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</si>
  <si>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</si>
  <si>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</si>
  <si>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</si>
  <si>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</si>
  <si>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</si>
  <si>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</si>
  <si>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</si>
  <si>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</si>
  <si>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</si>
  <si>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</si>
  <si>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</si>
  <si>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</si>
  <si>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</si>
  <si>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</si>
  <si>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</si>
  <si>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</si>
  <si>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</si>
  <si>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</si>
  <si>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</si>
  <si>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</si>
  <si>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</si>
  <si>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</si>
  <si>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</si>
  <si>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</si>
  <si>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</si>
  <si>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</si>
  <si>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</si>
  <si>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</si>
  <si>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</si>
  <si>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</si>
  <si>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</si>
  <si>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</si>
  <si>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</si>
  <si>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</si>
  <si>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</si>
  <si>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</si>
  <si>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</si>
  <si>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</si>
  <si>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</si>
  <si>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</si>
  <si>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</si>
  <si>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</si>
  <si>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</si>
  <si>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</si>
  <si>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</si>
  <si>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</si>
  <si>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</si>
  <si>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</si>
  <si>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</si>
  <si>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</si>
  <si>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</si>
  <si>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</si>
  <si>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</si>
  <si>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</si>
  <si>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</si>
  <si>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</si>
  <si>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</si>
  <si>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</si>
  <si>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</si>
  <si>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</si>
  <si>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</si>
  <si>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</si>
  <si>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</si>
  <si>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</si>
  <si>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</si>
  <si>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</si>
  <si>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</si>
  <si>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</si>
  <si>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</si>
  <si>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</si>
  <si>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</si>
  <si>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</si>
  <si>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</si>
  <si>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</si>
  <si>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</si>
  <si>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</si>
  <si>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</si>
  <si>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</si>
  <si>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</si>
  <si>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</si>
  <si>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</si>
  <si>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</si>
  <si>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</si>
  <si>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</si>
  <si>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</si>
  <si>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</si>
  <si>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</si>
  <si>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</si>
  <si>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</si>
  <si>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</si>
  <si>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</si>
  <si>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</si>
  <si>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</si>
  <si>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</si>
  <si>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</si>
  <si>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</si>
  <si>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</si>
  <si>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</si>
  <si>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</si>
  <si>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</si>
  <si>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</si>
  <si>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</si>
  <si>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</si>
  <si>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</si>
  <si>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</si>
  <si>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</si>
  <si>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</si>
  <si>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</si>
  <si>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</si>
  <si>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</si>
  <si>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</si>
  <si>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</si>
  <si>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</si>
  <si>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</si>
  <si>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</si>
  <si>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</si>
  <si>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</si>
  <si>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</si>
  <si>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</si>
  <si>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</si>
  <si>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</si>
  <si>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</si>
  <si>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</si>
  <si>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</si>
  <si>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</si>
  <si>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</si>
  <si>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</si>
  <si>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</si>
  <si>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</si>
  <si>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</si>
  <si>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</si>
  <si>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</si>
  <si>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</si>
  <si>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</si>
  <si>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</si>
  <si>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</si>
  <si>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</si>
  <si>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</si>
  <si>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</si>
  <si>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</si>
  <si>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</si>
  <si>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</si>
  <si>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</si>
  <si>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</si>
  <si>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</si>
  <si>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</si>
  <si>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</si>
  <si>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</si>
  <si>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</si>
  <si>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</si>
  <si>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</si>
  <si>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</si>
  <si>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</si>
  <si>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</si>
  <si>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</si>
  <si>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</si>
  <si>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</si>
  <si>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</si>
  <si>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</si>
  <si>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</si>
  <si>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</si>
  <si>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</si>
  <si>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</si>
  <si>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</si>
  <si>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</si>
  <si>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</si>
  <si>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</si>
  <si>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</si>
  <si>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</si>
  <si>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</si>
  <si>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</si>
  <si>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</si>
  <si>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</si>
  <si>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</si>
  <si>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</si>
  <si>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</si>
  <si>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</si>
  <si>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</si>
  <si>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</si>
  <si>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</si>
  <si>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</si>
  <si>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</si>
  <si>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</si>
  <si>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</si>
  <si>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</si>
  <si>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</si>
  <si>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</si>
  <si>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</si>
  <si>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</si>
  <si>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</si>
  <si>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</si>
  <si>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</si>
  <si>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</si>
  <si>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</si>
  <si>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</si>
  <si>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</si>
  <si>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</si>
  <si>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</si>
  <si>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</si>
  <si>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</si>
  <si>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</si>
  <si>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</si>
  <si>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</si>
  <si>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</si>
  <si>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</si>
  <si>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</si>
  <si>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</si>
  <si>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</si>
  <si>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</si>
  <si>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</si>
  <si>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</si>
  <si>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</si>
  <si>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</si>
  <si>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</si>
  <si>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</si>
  <si>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</si>
  <si>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</si>
  <si>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</si>
  <si>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</si>
  <si>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</si>
  <si>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</si>
  <si>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</si>
  <si>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</si>
  <si>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</si>
  <si>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</si>
  <si>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</si>
  <si>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</si>
  <si>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</si>
  <si>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</si>
  <si>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</si>
  <si>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</si>
  <si>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</si>
  <si>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</si>
  <si>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</si>
  <si>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</si>
  <si>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</si>
  <si>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</si>
  <si>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</si>
  <si>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</si>
  <si>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</si>
  <si>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</si>
  <si>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</si>
  <si>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</si>
  <si>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</si>
  <si>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</si>
  <si>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</si>
  <si>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</si>
  <si>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</si>
  <si>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</si>
  <si>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</si>
  <si>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</si>
  <si>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</si>
  <si>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</si>
  <si>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</si>
  <si>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</si>
  <si>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</si>
  <si>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</si>
  <si>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</si>
  <si>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</si>
  <si>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</si>
  <si>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</si>
  <si>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</si>
  <si>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</si>
  <si>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</si>
  <si>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</si>
  <si>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</si>
  <si>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</si>
  <si>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</si>
  <si>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</si>
  <si>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</si>
  <si>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</si>
  <si>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</si>
  <si>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</si>
  <si>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</si>
  <si>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</si>
  <si>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</si>
  <si>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</si>
  <si>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</si>
  <si>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</si>
  <si>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</si>
  <si>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</si>
  <si>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</si>
  <si>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</si>
  <si>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</si>
  <si>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</si>
  <si>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</si>
  <si>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</si>
  <si>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</si>
  <si>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</si>
  <si>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</si>
  <si>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</si>
  <si>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</si>
  <si>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</si>
  <si>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</si>
  <si>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</si>
  <si>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</si>
  <si>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</si>
  <si>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</si>
  <si>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</si>
  <si>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</si>
  <si>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</si>
  <si>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</si>
  <si>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</si>
  <si>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</si>
  <si>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</si>
  <si>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</si>
  <si>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</si>
  <si>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</si>
  <si>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</si>
  <si>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</si>
  <si>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</si>
  <si>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</si>
  <si>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</si>
  <si>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</si>
  <si>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</si>
  <si>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</si>
  <si>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</si>
  <si>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</si>
  <si>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</si>
  <si>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</si>
  <si>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</si>
  <si>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</si>
  <si>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</si>
  <si>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</si>
  <si>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</si>
  <si>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</si>
  <si>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</si>
  <si>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</si>
  <si>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</si>
  <si>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</si>
  <si>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</si>
  <si>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</si>
  <si>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</si>
  <si>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</si>
  <si>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</si>
  <si>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</si>
  <si>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</si>
  <si>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</si>
  <si>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</si>
  <si>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</si>
  <si>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</si>
  <si>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</si>
  <si>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</si>
  <si>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</si>
  <si>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</si>
  <si>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</si>
  <si>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</si>
  <si>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</si>
  <si>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</si>
  <si>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</si>
  <si>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</si>
  <si>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</si>
  <si>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</si>
  <si>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</si>
  <si>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</si>
  <si>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</si>
  <si>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</si>
  <si>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</si>
  <si>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</si>
  <si>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</si>
  <si>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</si>
  <si>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</si>
  <si>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</si>
  <si>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</si>
  <si>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</si>
  <si>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</si>
  <si>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</si>
  <si>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</si>
  <si>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</si>
  <si>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</si>
  <si>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</si>
  <si>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</si>
  <si>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</si>
  <si>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</si>
  <si>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</si>
  <si>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</si>
  <si>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</si>
  <si>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</si>
  <si>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</si>
  <si>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</si>
  <si>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</si>
  <si>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</si>
  <si>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</si>
  <si>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</si>
  <si>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</si>
  <si>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</si>
  <si>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</si>
  <si>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</si>
  <si>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</si>
  <si>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</si>
  <si>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</si>
  <si>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</si>
  <si>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</si>
  <si>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</si>
  <si>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</si>
  <si>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</si>
  <si>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</si>
  <si>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</si>
  <si>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</si>
  <si>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</si>
  <si>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</si>
  <si>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</si>
  <si>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</si>
  <si>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</si>
  <si>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</si>
  <si>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</si>
  <si>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</si>
  <si>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</si>
  <si>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</si>
  <si>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</si>
  <si>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</si>
  <si>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</si>
  <si>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</si>
  <si>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</si>
  <si>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</si>
  <si>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</si>
  <si>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</si>
  <si>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</si>
  <si>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</si>
  <si>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</si>
  <si>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</si>
  <si>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</si>
  <si>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</si>
  <si>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</si>
  <si>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</si>
  <si>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</si>
  <si>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</si>
  <si>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</si>
  <si>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</si>
  <si>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</si>
  <si>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</si>
  <si>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</si>
  <si>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</si>
  <si>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</si>
  <si>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</si>
  <si>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</si>
  <si>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</si>
  <si>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</si>
  <si>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</si>
  <si>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</si>
  <si>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</si>
  <si>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</si>
  <si>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</si>
  <si>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</si>
  <si>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</si>
  <si>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</si>
  <si>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</si>
  <si>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</si>
  <si>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</si>
  <si>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</si>
  <si>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</si>
  <si>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</si>
  <si>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</si>
  <si>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</si>
  <si>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</si>
  <si>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</si>
  <si>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</si>
  <si>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</si>
  <si>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</si>
  <si>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</si>
  <si>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</si>
  <si>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</si>
  <si>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</si>
  <si>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</si>
  <si>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</si>
  <si>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</si>
  <si>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</si>
  <si>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</si>
  <si>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</si>
  <si>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</si>
  <si>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</si>
  <si>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</si>
  <si>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</si>
  <si>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</si>
  <si>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</si>
  <si>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</si>
  <si>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</si>
  <si>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</si>
  <si>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</si>
  <si>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</si>
  <si>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</si>
  <si>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</si>
  <si>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</si>
  <si>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</si>
  <si>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</si>
  <si>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</si>
  <si>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</si>
  <si>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</si>
  <si>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</si>
  <si>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</si>
  <si>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</si>
  <si>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</si>
  <si>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</si>
  <si>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</si>
  <si>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</si>
  <si>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</si>
  <si>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</si>
  <si>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</si>
  <si>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</si>
  <si>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</si>
  <si>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</si>
  <si>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</si>
  <si>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</si>
  <si>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</si>
  <si>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</si>
  <si>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</si>
  <si>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</si>
  <si>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</si>
  <si>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</si>
  <si>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</si>
  <si>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</si>
  <si>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</si>
  <si>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</si>
  <si>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</si>
  <si>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</si>
  <si>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</si>
  <si>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</si>
  <si>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</si>
  <si>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</si>
  <si>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</si>
  <si>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</si>
  <si>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</si>
  <si>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</si>
  <si>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</si>
  <si>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</si>
  <si>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</si>
  <si>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</si>
  <si>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</si>
  <si>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</si>
  <si>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</si>
  <si>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</si>
  <si>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</si>
  <si>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</si>
  <si>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</si>
  <si>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</si>
  <si>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</si>
  <si>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</si>
  <si>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</si>
  <si>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</si>
  <si>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</si>
  <si>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</si>
  <si>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</si>
  <si>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</si>
  <si>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</si>
  <si>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</si>
  <si>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</si>
  <si>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</si>
  <si>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</si>
  <si>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</si>
  <si>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</si>
  <si>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</si>
  <si>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</si>
  <si>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</si>
  <si>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</si>
  <si>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</si>
  <si>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</si>
  <si>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</si>
  <si>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</si>
  <si>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</si>
  <si>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</si>
  <si>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</si>
  <si>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</si>
  <si>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</si>
  <si>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</si>
  <si>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</si>
  <si>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</si>
  <si>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</si>
  <si>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</si>
  <si>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</si>
  <si>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</si>
  <si>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</si>
  <si>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</si>
  <si>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</si>
  <si>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</si>
  <si>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</si>
  <si>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</si>
  <si>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</si>
  <si>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</si>
  <si>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</si>
  <si>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</si>
  <si>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</si>
  <si>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</si>
  <si>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</si>
  <si>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</si>
  <si>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</si>
  <si>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</si>
  <si>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</si>
  <si>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</si>
  <si>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</si>
  <si>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</si>
  <si>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</si>
  <si>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</si>
  <si>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</si>
  <si>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</si>
  <si>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</si>
  <si>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</si>
  <si>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</si>
  <si>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</si>
  <si>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</si>
  <si>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</si>
  <si>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</si>
  <si>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</si>
  <si>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</si>
  <si>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</si>
  <si>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</si>
  <si>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</si>
  <si>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</si>
  <si>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</si>
  <si>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</si>
  <si>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</si>
  <si>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</si>
  <si>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</si>
  <si>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</si>
  <si>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</si>
  <si>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</si>
  <si>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</si>
  <si>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</si>
  <si>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</si>
  <si>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</si>
  <si>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</si>
  <si>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</si>
  <si>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</si>
  <si>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</si>
  <si>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</si>
  <si>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</si>
  <si>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</si>
  <si>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</si>
  <si>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</si>
  <si>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</si>
  <si>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</si>
  <si>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</si>
  <si>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</si>
  <si>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</si>
  <si>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</si>
  <si>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</si>
  <si>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</si>
  <si>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</si>
  <si>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</si>
  <si>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</si>
  <si>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</si>
  <si>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</si>
  <si>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</si>
  <si>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</si>
  <si>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</si>
  <si>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</si>
  <si>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</si>
  <si>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</si>
  <si>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</si>
  <si>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</si>
  <si>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</si>
  <si>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</si>
  <si>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</si>
  <si>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</si>
  <si>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</si>
  <si>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</si>
  <si>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</si>
  <si>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</si>
  <si>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</si>
  <si>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</si>
  <si>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</si>
  <si>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</si>
  <si>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</si>
  <si>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</si>
  <si>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</si>
  <si>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</si>
  <si>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</si>
  <si>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</si>
  <si>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</si>
  <si>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</si>
  <si>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</si>
  <si>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</si>
  <si>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</si>
  <si>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</si>
  <si>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</si>
  <si>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</si>
  <si>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</si>
  <si>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</si>
  <si>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</si>
  <si>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</si>
  <si>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</si>
  <si>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</si>
  <si>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</si>
  <si>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</si>
  <si>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</si>
  <si>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</si>
  <si>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</si>
  <si>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</si>
  <si>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</si>
  <si>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</si>
  <si>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</si>
  <si>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</si>
  <si>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</si>
  <si>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</si>
  <si>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</si>
  <si>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</si>
  <si>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</si>
  <si>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</si>
  <si>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</si>
  <si>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</si>
  <si>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</si>
  <si>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</si>
  <si>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</si>
  <si>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</si>
  <si>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</si>
  <si>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</si>
  <si>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</si>
  <si>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</si>
  <si>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</si>
  <si>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</si>
  <si>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</si>
  <si>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</si>
  <si>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</si>
  <si>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</si>
  <si>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</si>
  <si>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</si>
  <si>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</si>
  <si>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</si>
  <si>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</si>
  <si>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</si>
  <si>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</si>
  <si>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</si>
  <si>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</si>
  <si>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</si>
  <si>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</si>
  <si>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</si>
  <si>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</si>
  <si>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</si>
  <si>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</si>
  <si>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</si>
  <si>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</si>
  <si>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</si>
  <si>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</si>
  <si>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</si>
  <si>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</si>
  <si>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</si>
  <si>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</si>
  <si>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</si>
  <si>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</si>
  <si>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</si>
  <si>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</si>
  <si>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</si>
  <si>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</si>
  <si>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</si>
  <si>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</si>
  <si>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</si>
  <si>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</si>
  <si>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</si>
  <si>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</si>
  <si>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</si>
  <si>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</si>
  <si>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</si>
  <si>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</si>
  <si>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</si>
  <si>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</si>
  <si>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</si>
  <si>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</si>
  <si>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</si>
  <si>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</si>
  <si>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</si>
  <si>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</si>
  <si>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</si>
  <si>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</si>
  <si>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</si>
  <si>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</si>
  <si>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</si>
  <si>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</si>
  <si>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</si>
  <si>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</si>
  <si>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</si>
  <si>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</si>
  <si>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</si>
  <si>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</si>
  <si>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</si>
  <si>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</si>
  <si>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</si>
  <si>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</si>
  <si>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</si>
  <si>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</si>
  <si>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</si>
  <si>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</si>
  <si>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</si>
  <si>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</si>
  <si>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</si>
  <si>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</si>
  <si>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</si>
  <si>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</si>
  <si>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</si>
  <si>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</si>
  <si>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</si>
  <si>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</si>
  <si>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</si>
  <si>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</si>
  <si>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</si>
  <si>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</si>
  <si>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</si>
  <si>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</si>
  <si>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</si>
  <si>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</si>
  <si>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</si>
  <si>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</si>
  <si>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</si>
  <si>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</si>
  <si>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</si>
  <si>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</si>
  <si>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</si>
  <si>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</si>
  <si>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</si>
  <si>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</si>
  <si>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</si>
  <si>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</si>
  <si>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</si>
  <si>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</si>
  <si>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</si>
  <si>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</si>
  <si>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</si>
  <si>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</si>
  <si>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</si>
  <si>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</si>
  <si>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</si>
  <si>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</si>
  <si>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</si>
  <si>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</si>
  <si>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</si>
  <si>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</si>
  <si>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</si>
  <si>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</si>
  <si>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</si>
  <si>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</si>
  <si>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</si>
  <si>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</si>
  <si>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</si>
  <si>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</si>
  <si>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</si>
  <si>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</si>
  <si>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</si>
  <si>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</si>
  <si>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</si>
  <si>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</si>
  <si>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</si>
  <si>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</si>
  <si>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</si>
  <si>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</si>
  <si>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</si>
  <si>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</si>
  <si>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</si>
  <si>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</si>
  <si>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</si>
  <si>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</si>
  <si>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</si>
  <si>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</si>
  <si>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</si>
  <si>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</si>
  <si>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</si>
  <si>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</si>
  <si>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</si>
  <si>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</si>
  <si>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</si>
  <si>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</si>
  <si>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</si>
  <si>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</si>
  <si>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</si>
  <si>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</si>
  <si>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</si>
  <si>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</si>
  <si>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</si>
  <si>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</si>
  <si>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</si>
  <si>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</si>
  <si>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</si>
  <si>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</si>
  <si>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</si>
  <si>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</si>
  <si>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</si>
  <si>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</si>
  <si>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</si>
  <si>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</si>
  <si>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</si>
  <si>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</si>
  <si>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</si>
  <si>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</si>
  <si>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</si>
  <si>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</si>
  <si>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</si>
  <si>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</si>
  <si>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</si>
  <si>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</si>
  <si>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</si>
  <si>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</si>
  <si>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</si>
  <si>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</si>
  <si>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</si>
  <si>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</si>
  <si>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</si>
  <si>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</si>
  <si>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</si>
  <si>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</si>
  <si>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</si>
  <si>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</si>
  <si>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</si>
  <si>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</si>
  <si>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</si>
  <si>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</si>
  <si>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</si>
  <si>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</si>
  <si>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</si>
  <si>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</si>
  <si>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</si>
  <si>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</si>
  <si>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</si>
  <si>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</si>
  <si>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</si>
  <si>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</si>
  <si>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</si>
  <si>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</si>
  <si>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</si>
  <si>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</si>
  <si>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</si>
  <si>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</si>
  <si>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</si>
  <si>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</si>
  <si>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</si>
  <si>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</si>
  <si>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</si>
  <si>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</si>
  <si>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</si>
  <si>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</si>
  <si>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</si>
  <si>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</si>
  <si>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</si>
  <si>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</si>
  <si>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</si>
  <si>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</si>
  <si>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</si>
  <si>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</si>
  <si>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</si>
  <si>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</si>
  <si>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</si>
  <si>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</si>
  <si>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</si>
  <si>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</si>
  <si>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</si>
  <si>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</si>
  <si>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</si>
  <si>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</si>
  <si>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</si>
  <si>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</si>
  <si>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</si>
  <si>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</si>
  <si>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</si>
  <si>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</si>
  <si>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</si>
  <si>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</si>
  <si>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</si>
  <si>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</si>
  <si>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</si>
  <si>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</si>
  <si>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</si>
  <si>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</si>
  <si>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</si>
  <si>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</si>
  <si>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</si>
  <si>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</si>
  <si>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</si>
  <si>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</si>
  <si>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</si>
  <si>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</si>
  <si>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</si>
  <si>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</si>
  <si>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</si>
  <si>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</si>
  <si>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</si>
  <si>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</si>
  <si>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</si>
  <si>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</si>
  <si>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</si>
  <si>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</si>
  <si>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</si>
  <si>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</si>
  <si>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</si>
  <si>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</si>
  <si>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</si>
  <si>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</si>
  <si>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</si>
  <si>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</si>
  <si>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</si>
  <si>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</si>
  <si>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</si>
  <si>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</si>
  <si>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</si>
  <si>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</si>
  <si>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</si>
  <si>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</si>
  <si>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</si>
  <si>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</si>
  <si>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</si>
  <si>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</si>
  <si>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</si>
  <si>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</si>
  <si>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</si>
  <si>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</si>
  <si>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</si>
  <si>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</si>
  <si>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</si>
  <si>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</si>
  <si>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</si>
  <si>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</si>
  <si>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</si>
  <si>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</si>
  <si>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</si>
  <si>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</si>
  <si>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</si>
  <si>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</si>
  <si>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</si>
  <si>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</si>
  <si>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</si>
  <si>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</si>
  <si>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</si>
  <si>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</si>
  <si>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</si>
  <si>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</si>
  <si>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</si>
  <si>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</si>
  <si>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</si>
  <si>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</si>
  <si>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</si>
  <si>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</si>
  <si>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</si>
  <si>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</si>
  <si>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</si>
  <si>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</si>
  <si>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</si>
  <si>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</si>
  <si>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</si>
  <si>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</si>
  <si>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</si>
  <si>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</si>
  <si>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</si>
  <si>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</si>
  <si>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</si>
  <si>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</si>
  <si>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</si>
  <si>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</si>
  <si>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</si>
  <si>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</si>
  <si>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</si>
  <si>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</si>
  <si>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</si>
  <si>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</si>
  <si>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</si>
  <si>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</si>
  <si>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</si>
  <si>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</si>
  <si>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</si>
  <si>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</si>
  <si>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</si>
  <si>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</si>
  <si>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</si>
  <si>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</si>
  <si>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</si>
  <si>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</si>
  <si>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</si>
  <si>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</si>
  <si>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</si>
  <si>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</si>
  <si>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</si>
  <si>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</si>
  <si>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</si>
  <si>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</si>
  <si>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</si>
  <si>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</si>
  <si>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</si>
  <si>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</si>
  <si>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</si>
  <si>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</si>
  <si>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</si>
  <si>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</si>
  <si>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</si>
  <si>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</si>
  <si>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</si>
  <si>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</si>
  <si>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</si>
  <si>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</si>
  <si>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</si>
  <si>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</si>
  <si>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</si>
  <si>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</si>
  <si>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</si>
  <si>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</si>
  <si>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</si>
  <si>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</si>
  <si>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</si>
  <si>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</si>
  <si>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</si>
  <si>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</si>
  <si>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</si>
  <si>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</si>
  <si>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</si>
  <si>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</si>
  <si>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</si>
  <si>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</si>
  <si>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</si>
  <si>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</si>
  <si>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</si>
  <si>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</si>
  <si>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</si>
  <si>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</si>
  <si>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</si>
  <si>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</si>
  <si>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</si>
  <si>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</si>
  <si>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</si>
  <si>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</si>
  <si>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</si>
  <si>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</si>
  <si>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</si>
  <si>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</si>
  <si>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</si>
  <si>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</si>
  <si>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</si>
  <si>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</si>
  <si>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</si>
  <si>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</si>
  <si>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</si>
  <si>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</si>
  <si>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</si>
  <si>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</si>
  <si>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</si>
  <si>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</si>
  <si>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</si>
  <si>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</si>
  <si>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</si>
  <si>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</si>
  <si>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</si>
  <si>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</si>
  <si>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</si>
  <si>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</si>
  <si>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</si>
  <si>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</si>
  <si>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</si>
  <si>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</si>
  <si>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</si>
  <si>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</si>
  <si>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</si>
  <si>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</si>
  <si>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</si>
  <si>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</si>
  <si>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</si>
  <si>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</si>
  <si>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</si>
  <si>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</si>
  <si>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</si>
  <si>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</si>
  <si>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</si>
  <si>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</si>
  <si>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</si>
  <si>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</si>
  <si>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</si>
  <si>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</si>
  <si>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</si>
  <si>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</si>
  <si>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</si>
  <si>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</si>
  <si>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</si>
  <si>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</si>
  <si>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</si>
  <si>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</si>
  <si>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</si>
  <si>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</si>
  <si>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</si>
  <si>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</si>
  <si>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</si>
  <si>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</si>
  <si>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</si>
  <si>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</si>
  <si>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</si>
  <si>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</si>
  <si>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</si>
  <si>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</si>
  <si>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</si>
  <si>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</si>
  <si>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</si>
  <si>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</si>
  <si>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</si>
  <si>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</si>
  <si>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</si>
  <si>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</si>
  <si>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</si>
  <si>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</si>
  <si>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</si>
  <si>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</si>
  <si>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</si>
  <si>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</si>
  <si>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</si>
  <si>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</si>
  <si>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</si>
  <si>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</si>
  <si>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</si>
  <si>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</si>
  <si>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</si>
  <si>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</si>
  <si>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</si>
  <si>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</si>
  <si>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</si>
  <si>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</si>
  <si>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</si>
  <si>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</si>
  <si>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</si>
  <si>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</si>
  <si>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</si>
  <si>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</si>
  <si>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</si>
  <si>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</si>
  <si>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</si>
  <si>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</si>
  <si>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</si>
  <si>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</si>
  <si>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</si>
  <si>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</si>
  <si>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</si>
  <si>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</si>
  <si>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</si>
  <si>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</si>
  <si>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</si>
  <si>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</si>
  <si>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</si>
  <si>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</si>
  <si>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</si>
  <si>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</si>
  <si>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</si>
  <si>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</si>
  <si>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</si>
  <si>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</si>
  <si>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</si>
  <si>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</si>
  <si>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</si>
  <si>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</si>
  <si>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</si>
  <si>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</si>
  <si>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</si>
  <si>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</si>
  <si>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</si>
  <si>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</si>
  <si>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</si>
  <si>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</si>
  <si>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</si>
  <si>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</si>
  <si>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</si>
  <si>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</si>
  <si>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</si>
  <si>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</si>
  <si>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</si>
  <si>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</si>
  <si>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</si>
  <si>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</si>
  <si>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</si>
  <si>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</si>
  <si>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</si>
  <si>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</si>
  <si>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</si>
  <si>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</si>
  <si>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</si>
  <si>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</si>
  <si>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</si>
  <si>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</si>
  <si>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</si>
  <si>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</si>
  <si>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</si>
  <si>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</si>
  <si>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</si>
  <si>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</si>
  <si>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</si>
  <si>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</si>
  <si>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</si>
  <si>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</si>
  <si>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</si>
  <si>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</si>
  <si>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</si>
  <si>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</si>
  <si>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</si>
  <si>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</si>
  <si>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</si>
  <si>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</si>
  <si>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</si>
  <si>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</si>
  <si>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</si>
  <si>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</si>
  <si>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</si>
  <si>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</si>
  <si>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</si>
  <si>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</si>
  <si>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</si>
  <si>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</si>
  <si>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</si>
  <si>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</si>
  <si>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</si>
  <si>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</si>
  <si>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</si>
  <si>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</si>
  <si>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</si>
  <si>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</si>
  <si>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</si>
  <si>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</si>
  <si>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</si>
  <si>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</si>
  <si>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</si>
  <si>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</si>
  <si>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</si>
  <si>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</si>
  <si>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</si>
  <si>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</si>
  <si>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</si>
  <si>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</si>
  <si>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</si>
  <si>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</si>
  <si>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</si>
  <si>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</si>
  <si>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</si>
  <si>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</si>
  <si>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</si>
  <si>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</si>
  <si>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</si>
  <si>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</si>
  <si>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</si>
  <si>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</si>
  <si>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</si>
  <si>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</si>
  <si>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</si>
  <si>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</si>
  <si>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</si>
  <si>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</si>
  <si>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</si>
  <si>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</si>
  <si>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</si>
  <si>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</si>
  <si>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</si>
  <si>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</si>
  <si>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</si>
  <si>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</si>
  <si>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</si>
  <si>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</si>
  <si>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</si>
  <si>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</si>
  <si>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</si>
  <si>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</si>
  <si>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</si>
  <si>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</si>
  <si>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</si>
  <si>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</si>
  <si>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</si>
  <si>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</si>
  <si>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</si>
  <si>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</si>
  <si>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</si>
  <si>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</si>
  <si>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</si>
  <si>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</si>
  <si>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</si>
  <si>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</si>
  <si>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</si>
  <si>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</si>
  <si>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</si>
  <si>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</si>
  <si>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</si>
  <si>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</si>
  <si>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</si>
  <si>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</si>
  <si>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</si>
  <si>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</si>
  <si>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</si>
  <si>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</si>
  <si>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</si>
  <si>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</si>
  <si>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</si>
  <si>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</si>
  <si>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</si>
  <si>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</si>
  <si>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</si>
  <si>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</si>
  <si>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</si>
  <si>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</si>
  <si>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</si>
  <si>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</si>
  <si>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</si>
  <si>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</si>
  <si>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</si>
  <si>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</si>
  <si>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</si>
  <si>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</si>
  <si>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</si>
  <si>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</si>
  <si>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</si>
  <si>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</si>
  <si>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</si>
  <si>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</si>
  <si>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</si>
  <si>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</si>
  <si>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</si>
  <si>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</si>
  <si>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</si>
  <si>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</si>
  <si>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</si>
  <si>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</si>
  <si>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</si>
  <si>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</si>
  <si>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</si>
  <si>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</si>
  <si>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</si>
  <si>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</si>
  <si>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</si>
  <si>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</si>
  <si>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</si>
  <si>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</si>
  <si>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</si>
  <si>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</si>
  <si>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</si>
  <si>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</si>
  <si>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</si>
  <si>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</si>
  <si>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</si>
  <si>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</si>
  <si>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</si>
  <si>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</si>
  <si>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</si>
  <si>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</si>
  <si>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</si>
  <si>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</si>
  <si>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</si>
  <si>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</si>
  <si>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</si>
  <si>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</si>
  <si>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</si>
  <si>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</si>
  <si>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</si>
  <si>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</si>
  <si>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</si>
  <si>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</si>
  <si>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</si>
  <si>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</si>
  <si>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</si>
  <si>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</si>
  <si>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</si>
  <si>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</si>
  <si>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</si>
  <si>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</si>
  <si>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</si>
  <si>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</si>
  <si>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</si>
  <si>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</si>
  <si>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</si>
  <si>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</si>
  <si>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</si>
  <si>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</si>
  <si>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</si>
  <si>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</si>
  <si>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</si>
  <si>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</si>
  <si>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</si>
  <si>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</si>
  <si>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</si>
  <si>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</si>
  <si>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</si>
  <si>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</si>
  <si>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</si>
  <si>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</si>
  <si>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</si>
  <si>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</si>
  <si>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</si>
  <si>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</si>
  <si>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</si>
  <si>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</si>
  <si>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</si>
  <si>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</si>
  <si>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</si>
  <si>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</si>
  <si>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</si>
  <si>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</si>
  <si>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</si>
  <si>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</si>
  <si>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</si>
  <si>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</si>
  <si>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</si>
  <si>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</si>
  <si>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</si>
  <si>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</si>
  <si>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</si>
  <si>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</si>
  <si>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</si>
  <si>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</si>
  <si>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</si>
  <si>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</si>
  <si>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</si>
  <si>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</si>
  <si>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</si>
  <si>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</si>
  <si>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</si>
  <si>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</si>
  <si>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</si>
  <si>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</si>
  <si>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</si>
  <si>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</si>
  <si>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</si>
  <si>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</si>
  <si>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</si>
  <si>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</si>
  <si>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</si>
  <si>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</si>
  <si>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</si>
  <si>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</si>
  <si>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</si>
  <si>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</si>
  <si>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</si>
  <si>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</si>
  <si>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</si>
  <si>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</si>
  <si>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</si>
  <si>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</si>
  <si>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</si>
  <si>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</si>
  <si>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</si>
  <si>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</si>
  <si>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</si>
  <si>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</si>
  <si>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</si>
  <si>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</si>
  <si>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</si>
  <si>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</si>
  <si>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</si>
  <si>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</si>
  <si>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</si>
  <si>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</si>
  <si>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</si>
  <si>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</si>
  <si>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</si>
  <si>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</si>
  <si>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</si>
  <si>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</si>
  <si>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</si>
  <si>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</si>
  <si>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</si>
  <si>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</si>
  <si>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</si>
  <si>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</si>
  <si>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</si>
  <si>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</si>
  <si>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</si>
  <si>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</si>
  <si>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</si>
  <si>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</si>
  <si>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</si>
  <si>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</si>
  <si>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</si>
  <si>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</si>
  <si>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</si>
  <si>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</si>
  <si>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</si>
  <si>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</si>
  <si>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</si>
  <si>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</si>
  <si>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</si>
  <si>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</si>
  <si>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</si>
  <si>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</si>
  <si>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</si>
  <si>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</si>
  <si>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</si>
  <si>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</si>
  <si>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</si>
  <si>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</si>
  <si>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</si>
  <si>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</si>
  <si>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</si>
  <si>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</si>
  <si>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</si>
  <si>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</si>
  <si>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</si>
  <si>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</si>
  <si>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</si>
  <si>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</si>
  <si>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</si>
  <si>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</si>
  <si>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</si>
  <si>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</si>
  <si>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</si>
  <si>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</si>
  <si>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</si>
  <si>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</si>
  <si>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</si>
  <si>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</si>
  <si>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</si>
  <si>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</si>
  <si>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</si>
  <si>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</si>
  <si>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</si>
  <si>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</si>
  <si>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</si>
  <si>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</si>
  <si>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</si>
  <si>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</si>
  <si>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</si>
  <si>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</si>
  <si>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</si>
  <si>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</si>
  <si>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</si>
  <si>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</si>
  <si>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</si>
  <si>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</si>
  <si>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</si>
  <si>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</si>
  <si>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</si>
  <si>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</si>
  <si>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</si>
  <si>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</si>
  <si>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</si>
  <si>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</si>
  <si>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</si>
  <si>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</si>
  <si>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</si>
  <si>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</si>
  <si>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</si>
  <si>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</si>
  <si>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</si>
  <si>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</si>
  <si>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</si>
  <si>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</si>
  <si>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</si>
  <si>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</si>
  <si>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</si>
  <si>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</si>
  <si>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</si>
  <si>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</si>
  <si>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</si>
  <si>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</si>
  <si>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</si>
  <si>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</si>
  <si>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</si>
  <si>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</si>
  <si>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</si>
  <si>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</si>
  <si>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</si>
  <si>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</si>
  <si>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</si>
  <si>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</si>
  <si>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</si>
  <si>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</si>
  <si>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</si>
  <si>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</si>
  <si>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</si>
  <si>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</si>
  <si>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</si>
  <si>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</si>
  <si>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</si>
  <si>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</si>
  <si>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</si>
  <si>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</si>
  <si>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</si>
  <si>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</si>
  <si>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</si>
  <si>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</si>
  <si>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</si>
  <si>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</si>
  <si>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</si>
  <si>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</si>
  <si>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</si>
  <si>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</si>
  <si>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</si>
  <si>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</si>
  <si>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</si>
  <si>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</si>
  <si>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</si>
  <si>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</si>
  <si>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</si>
  <si>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</si>
  <si>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</si>
  <si>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</si>
  <si>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</si>
  <si>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</si>
  <si>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</si>
  <si>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</si>
  <si>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</si>
  <si>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</si>
  <si>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</si>
  <si>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</si>
  <si>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</si>
  <si>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</si>
  <si>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</si>
  <si>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</si>
  <si>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</si>
  <si>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</si>
  <si>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</si>
  <si>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</si>
  <si>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</si>
  <si>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</si>
  <si>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</si>
  <si>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</si>
  <si>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</si>
  <si>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</si>
  <si>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</si>
  <si>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</si>
  <si>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</si>
  <si>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</si>
  <si>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</si>
  <si>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</si>
  <si>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</si>
  <si>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</si>
  <si>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</si>
  <si>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</si>
  <si>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</si>
  <si>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</si>
  <si>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</si>
  <si>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</si>
  <si>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</si>
  <si>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</si>
  <si>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</si>
  <si>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</si>
  <si>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</si>
  <si>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</si>
  <si>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</si>
  <si>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</si>
  <si>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</si>
  <si>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</si>
  <si>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</si>
  <si>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</si>
  <si>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</si>
  <si>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</si>
  <si>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</si>
  <si>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</si>
  <si>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</si>
  <si>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</si>
  <si>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</si>
  <si>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</si>
  <si>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</si>
  <si>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</si>
  <si>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</si>
  <si>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</si>
  <si>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</si>
  <si>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</si>
  <si>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</si>
  <si>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</si>
  <si>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</si>
  <si>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</si>
  <si>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</si>
  <si>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</si>
  <si>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</si>
  <si>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</si>
  <si>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</si>
  <si>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</si>
  <si>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</si>
  <si>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</si>
  <si>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</si>
  <si>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</si>
  <si>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</si>
  <si>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</si>
  <si>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</si>
  <si>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</si>
  <si>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</si>
  <si>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</si>
  <si>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</si>
  <si>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</si>
  <si>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</si>
  <si>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</si>
  <si>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</si>
  <si>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</si>
  <si>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</si>
  <si>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</si>
  <si>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</si>
  <si>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</si>
  <si>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</si>
  <si>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</si>
  <si>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</si>
  <si>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</si>
  <si>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</si>
  <si>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</si>
  <si>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</si>
  <si>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</si>
  <si>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</si>
  <si>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</si>
  <si>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</si>
  <si>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</si>
  <si>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</si>
  <si>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</si>
  <si>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</si>
  <si>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</si>
  <si>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</si>
  <si>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</si>
  <si>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</si>
  <si>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</si>
  <si>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</si>
  <si>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</si>
  <si>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</si>
  <si>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</si>
  <si>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</si>
  <si>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</si>
  <si>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</si>
  <si>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</si>
  <si>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</si>
  <si>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</si>
  <si>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</si>
  <si>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</si>
  <si>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</si>
  <si>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</si>
  <si>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</si>
  <si>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</si>
  <si>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</si>
  <si>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</si>
  <si>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</si>
  <si>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</si>
  <si>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</si>
  <si>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</si>
  <si>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</si>
  <si>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</si>
  <si>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</si>
  <si>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</si>
  <si>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</si>
  <si>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</si>
  <si>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</si>
  <si>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</si>
  <si>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</si>
  <si>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</si>
  <si>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</si>
  <si>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</si>
  <si>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</si>
  <si>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</si>
  <si>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</si>
  <si>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</si>
  <si>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</si>
  <si>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</si>
  <si>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</si>
  <si>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</si>
  <si>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</si>
  <si>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</si>
  <si>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</si>
  <si>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</si>
  <si>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</si>
  <si>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</si>
  <si>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</si>
  <si>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</si>
  <si>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</si>
  <si>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</si>
  <si>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</si>
  <si>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</si>
  <si>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</si>
  <si>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</si>
  <si>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</si>
  <si>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</si>
  <si>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</si>
  <si>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</si>
  <si>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</si>
  <si>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</si>
  <si>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</si>
  <si>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</si>
  <si>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</si>
  <si>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</si>
  <si>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</si>
  <si>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</si>
  <si>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</si>
  <si>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</si>
  <si>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</si>
  <si>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</si>
  <si>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</si>
  <si>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</si>
  <si>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</si>
  <si>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</si>
  <si>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</si>
  <si>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</si>
  <si>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</si>
  <si>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</si>
  <si>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</si>
  <si>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</si>
  <si>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</si>
  <si>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</si>
  <si>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</si>
  <si>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</si>
  <si>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</si>
  <si>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</si>
  <si>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</si>
  <si>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</si>
  <si>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</si>
  <si>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</si>
  <si>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</si>
  <si>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</si>
  <si>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</si>
  <si>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</si>
  <si>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</si>
  <si>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</si>
  <si>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</si>
  <si>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</si>
  <si>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</si>
  <si>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</si>
  <si>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</si>
  <si>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</si>
  <si>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</si>
  <si>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</si>
  <si>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</si>
  <si>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</si>
  <si>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</si>
  <si>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</si>
  <si>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</si>
  <si>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</si>
  <si>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</si>
  <si>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</si>
  <si>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</si>
  <si>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</si>
  <si>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</si>
  <si>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</si>
  <si>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</si>
  <si>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</si>
  <si>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</si>
  <si>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</si>
  <si>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</si>
  <si>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</si>
  <si>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</si>
  <si>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</si>
  <si>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</si>
  <si>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</si>
  <si>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</si>
  <si>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</si>
  <si>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</si>
  <si>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</si>
  <si>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</si>
  <si>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</si>
  <si>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</si>
  <si>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</si>
  <si>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</si>
  <si>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</si>
  <si>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</si>
  <si>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</si>
  <si>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</si>
  <si>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</si>
  <si>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</si>
  <si>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</si>
  <si>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</si>
  <si>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</si>
  <si>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</si>
  <si>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</si>
  <si>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</si>
  <si>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</si>
  <si>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</si>
  <si>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</si>
  <si>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</si>
  <si>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</si>
  <si>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</si>
  <si>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</si>
  <si>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</si>
  <si>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</si>
  <si>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</si>
  <si>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</si>
  <si>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</si>
  <si>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</si>
  <si>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</si>
  <si>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</si>
  <si>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</si>
  <si>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</si>
  <si>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</si>
  <si>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</si>
  <si>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</si>
  <si>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</si>
  <si>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</si>
  <si>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</si>
  <si>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</si>
  <si>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</si>
  <si>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</si>
  <si>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</si>
  <si>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</si>
  <si>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</si>
  <si>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</si>
  <si>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</si>
  <si>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</si>
  <si>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</si>
  <si>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</si>
  <si>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</si>
  <si>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</si>
  <si>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</si>
  <si>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</si>
  <si>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</si>
  <si>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</si>
  <si>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</si>
  <si>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</si>
  <si>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</si>
  <si>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</si>
  <si>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</si>
  <si>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</si>
  <si>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</si>
  <si>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</si>
  <si>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</si>
  <si>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</si>
  <si>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</si>
  <si>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</si>
  <si>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</si>
  <si>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</si>
  <si>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</si>
  <si>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</si>
  <si>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</si>
  <si>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</si>
  <si>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</si>
  <si>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</si>
  <si>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</si>
  <si>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</si>
  <si>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</si>
  <si>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</si>
  <si>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</si>
  <si>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</si>
  <si>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</si>
  <si>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</si>
  <si>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</si>
  <si>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</si>
  <si>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</si>
  <si>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</si>
  <si>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</si>
  <si>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</si>
  <si>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</si>
  <si>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</si>
  <si>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</si>
  <si>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</si>
  <si>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</si>
  <si>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</si>
  <si>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</si>
  <si>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</si>
  <si>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</si>
  <si>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</si>
  <si>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</si>
  <si>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</si>
  <si>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</si>
  <si>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</si>
  <si>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</si>
  <si>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</si>
  <si>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</si>
  <si>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</si>
  <si>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</si>
  <si>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</si>
  <si>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</si>
  <si>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</si>
  <si>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</si>
  <si>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</si>
  <si>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</si>
  <si>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</si>
  <si>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</si>
  <si>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</si>
  <si>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</si>
  <si>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</si>
  <si>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</si>
  <si>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</si>
  <si>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</si>
  <si>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</si>
  <si>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</si>
  <si>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</si>
  <si>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</si>
  <si>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</si>
  <si>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</si>
  <si>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</si>
  <si>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</si>
  <si>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</si>
  <si>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</si>
  <si>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</si>
  <si>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</si>
  <si>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</si>
  <si>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</si>
  <si>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</si>
  <si>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</si>
  <si>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</si>
  <si>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</si>
  <si>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</si>
  <si>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</si>
  <si>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</si>
  <si>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</si>
  <si>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</si>
  <si>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</si>
  <si>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</si>
  <si>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</si>
  <si>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</si>
  <si>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</si>
  <si>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</si>
  <si>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</si>
  <si>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</si>
  <si>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</si>
  <si>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</si>
  <si>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</si>
  <si>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</si>
  <si>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</si>
  <si>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</si>
  <si>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</si>
  <si>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</si>
  <si>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</si>
  <si>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</si>
  <si>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</si>
  <si>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</si>
  <si>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</si>
  <si>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</si>
  <si>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</si>
  <si>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</si>
  <si>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</si>
  <si>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</si>
  <si>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</si>
  <si>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</si>
  <si>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</si>
  <si>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</si>
  <si>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</si>
  <si>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</si>
  <si>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</si>
  <si>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</si>
  <si>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</si>
  <si>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</si>
  <si>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</si>
  <si>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</si>
  <si>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</si>
  <si>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</si>
  <si>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</si>
  <si>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</si>
  <si>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</si>
  <si>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</si>
  <si>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</si>
  <si>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</si>
  <si>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</si>
  <si>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</si>
  <si>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</si>
  <si>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</si>
  <si>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</si>
  <si>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</si>
  <si>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</si>
  <si>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</si>
  <si>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</si>
  <si>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</si>
  <si>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</si>
  <si>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</si>
  <si>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</si>
  <si>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</si>
  <si>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</si>
  <si>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</si>
  <si>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</si>
  <si>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</si>
  <si>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</si>
  <si>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</si>
  <si>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</si>
  <si>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</si>
  <si>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</si>
  <si>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</si>
  <si>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</si>
  <si>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</si>
  <si>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</si>
  <si>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</si>
  <si>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</si>
  <si>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</si>
  <si>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</si>
  <si>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</si>
  <si>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</si>
  <si>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</si>
  <si>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</si>
  <si>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</si>
  <si>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</si>
  <si>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</si>
  <si>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</si>
  <si>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</si>
  <si>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</si>
  <si>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</si>
  <si>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</si>
  <si>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</si>
  <si>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</si>
  <si>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</si>
  <si>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</si>
  <si>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</si>
  <si>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</si>
  <si>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</si>
  <si>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</si>
  <si>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</si>
  <si>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</si>
  <si>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</si>
  <si>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</si>
  <si>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</si>
  <si>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</si>
  <si>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</si>
  <si>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</si>
  <si>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</si>
  <si>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</si>
  <si>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</si>
  <si>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</si>
  <si>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</si>
  <si>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</si>
  <si>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</si>
  <si>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</si>
  <si>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</si>
  <si>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</si>
  <si>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</si>
  <si>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</si>
  <si>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</si>
  <si>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</si>
  <si>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</si>
  <si>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</si>
  <si>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</si>
  <si>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</si>
  <si>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</si>
  <si>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</si>
  <si>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</si>
  <si>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</si>
  <si>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</si>
  <si>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</si>
  <si>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</si>
  <si>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</si>
  <si>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</si>
  <si>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</si>
  <si>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</si>
  <si>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</si>
  <si>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</si>
  <si>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</si>
  <si>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</si>
  <si>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</si>
  <si>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</si>
  <si>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</si>
  <si>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</si>
  <si>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</si>
  <si>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</si>
  <si>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</si>
  <si>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</si>
  <si>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</si>
  <si>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</si>
  <si>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</si>
  <si>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</si>
  <si>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</si>
  <si>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</si>
  <si>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</si>
  <si>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</si>
  <si>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</si>
  <si>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</si>
  <si>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</si>
  <si>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</si>
  <si>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</si>
  <si>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</si>
  <si>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</si>
  <si>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</si>
  <si>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</si>
  <si>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</si>
  <si>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</si>
  <si>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</si>
  <si>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</si>
  <si>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</si>
  <si>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</si>
  <si>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</si>
  <si>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</si>
  <si>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</si>
  <si>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</si>
  <si>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</si>
  <si>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</si>
  <si>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</si>
  <si>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</si>
  <si>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</si>
  <si>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</si>
  <si>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</si>
  <si>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</si>
  <si>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</si>
  <si>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</si>
  <si>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</si>
  <si>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</si>
  <si>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</si>
  <si>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</si>
  <si>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</si>
  <si>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</si>
  <si>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</si>
  <si>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</si>
  <si>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</si>
  <si>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</si>
  <si>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</si>
  <si>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</si>
  <si>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</si>
  <si>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</si>
  <si>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</si>
  <si>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</si>
  <si>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</si>
  <si>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</si>
  <si>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</si>
  <si>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</si>
  <si>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</si>
  <si>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</si>
  <si>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</si>
  <si>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</si>
  <si>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</si>
  <si>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</si>
  <si>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</si>
  <si>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</si>
  <si>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</si>
  <si>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</si>
  <si>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</si>
  <si>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</si>
  <si>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</si>
  <si>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</si>
  <si>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</si>
  <si>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</si>
  <si>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</si>
  <si>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</si>
  <si>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</si>
  <si>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</si>
  <si>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</si>
  <si>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</si>
  <si>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</si>
  <si>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</si>
  <si>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</si>
  <si>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</si>
  <si>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</si>
  <si>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</si>
  <si>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</si>
  <si>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</si>
  <si>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</si>
  <si>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</si>
  <si>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</si>
  <si>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</si>
  <si>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</si>
  <si>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</si>
  <si>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</si>
  <si>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</si>
  <si>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</si>
  <si>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</si>
  <si>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</si>
  <si>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</si>
  <si>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</si>
  <si>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</si>
  <si>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</si>
  <si>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</si>
  <si>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</si>
  <si>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</si>
  <si>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</si>
  <si>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</si>
  <si>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</si>
  <si>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</si>
  <si>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</si>
  <si>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</si>
  <si>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</si>
  <si>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</si>
  <si>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</si>
  <si>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</si>
  <si>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</si>
  <si>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</si>
  <si>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</si>
  <si>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</si>
  <si>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</si>
  <si>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</si>
  <si>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</si>
  <si>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</si>
  <si>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</si>
  <si>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</si>
  <si>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</si>
  <si>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</si>
  <si>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</si>
  <si>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</si>
  <si>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</si>
  <si>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</si>
  <si>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</si>
  <si>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</si>
  <si>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</si>
  <si>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</si>
  <si>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</si>
  <si>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</si>
  <si>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</si>
  <si>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</si>
  <si>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</si>
  <si>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</si>
  <si>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</si>
  <si>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</si>
  <si>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</si>
  <si>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</si>
  <si>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</si>
  <si>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</si>
  <si>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</si>
  <si>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</si>
  <si>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</si>
  <si>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</si>
  <si>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</si>
  <si>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</si>
  <si>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</si>
  <si>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</si>
  <si>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</si>
  <si>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</si>
  <si>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</si>
  <si>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</si>
  <si>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</si>
  <si>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</si>
  <si>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</si>
  <si>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</si>
  <si>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</si>
  <si>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</si>
  <si>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</si>
  <si>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</si>
  <si>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</si>
  <si>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</si>
  <si>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</si>
  <si>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</si>
  <si>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</si>
  <si>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</si>
  <si>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</si>
  <si>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</si>
  <si>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</si>
  <si>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</si>
  <si>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</si>
  <si>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</si>
  <si>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</si>
  <si>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</si>
  <si>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</si>
  <si>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</si>
  <si>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</si>
  <si>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</si>
  <si>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</si>
  <si>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</si>
  <si>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</si>
  <si>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</si>
  <si>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</si>
  <si>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</si>
  <si>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</si>
  <si>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</si>
  <si>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</si>
  <si>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</si>
  <si>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</si>
  <si>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</si>
  <si>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</si>
  <si>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</si>
  <si>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</si>
  <si>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</si>
  <si>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</si>
  <si>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</si>
  <si>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</si>
  <si>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</si>
  <si>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</si>
  <si>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</si>
  <si>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</si>
  <si>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</si>
  <si>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</si>
  <si>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</si>
  <si>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</si>
  <si>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</si>
  <si>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</si>
  <si>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</si>
  <si>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</si>
  <si>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</si>
  <si>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</si>
  <si>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</si>
  <si>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</si>
  <si>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</si>
  <si>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</si>
  <si>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</si>
  <si>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</si>
  <si>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</si>
  <si>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</si>
  <si>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</si>
  <si>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</si>
  <si>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</si>
  <si>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</si>
  <si>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</si>
  <si>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</si>
  <si>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</si>
  <si>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</si>
  <si>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</si>
  <si>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</si>
  <si>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</si>
  <si>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</si>
  <si>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</si>
  <si>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</si>
  <si>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</si>
  <si>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</si>
  <si>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</si>
  <si>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</si>
  <si>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</si>
  <si>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</si>
  <si>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</si>
  <si>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</si>
  <si>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</si>
  <si>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</si>
  <si>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</si>
  <si>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</si>
  <si>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</si>
  <si>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</si>
  <si>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</si>
  <si>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</si>
  <si>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</si>
  <si>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</si>
  <si>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</si>
  <si>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</si>
  <si>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</si>
  <si>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</si>
  <si>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</si>
  <si>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</si>
  <si>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</si>
  <si>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</si>
  <si>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</si>
  <si>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</si>
  <si>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</si>
  <si>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</si>
  <si>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</si>
  <si>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</si>
  <si>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</si>
  <si>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</si>
  <si>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</si>
  <si>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</si>
  <si>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</si>
  <si>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</si>
  <si>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</si>
  <si>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</si>
  <si>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</si>
  <si>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</si>
  <si>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</si>
  <si>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</si>
  <si>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</si>
  <si>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</si>
  <si>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</si>
  <si>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</si>
  <si>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</si>
  <si>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</si>
  <si>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</si>
  <si>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</si>
  <si>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</si>
  <si>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</si>
  <si>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</si>
  <si>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</si>
  <si>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</si>
  <si>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</si>
  <si>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</si>
  <si>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</si>
  <si>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</si>
  <si>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</si>
  <si>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</si>
  <si>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</si>
  <si>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</si>
  <si>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</si>
  <si>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</si>
  <si>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</si>
  <si>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</si>
  <si>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</si>
  <si>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</si>
  <si>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</si>
  <si>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</si>
  <si>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</si>
  <si>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</si>
  <si>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</si>
  <si>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</si>
  <si>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</si>
  <si>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</si>
  <si>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</si>
  <si>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</si>
  <si>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</si>
  <si>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</si>
  <si>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</si>
  <si>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</si>
  <si>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</si>
  <si>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</si>
  <si>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</si>
  <si>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</si>
  <si>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</si>
  <si>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</si>
  <si>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</si>
  <si>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</si>
  <si>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</si>
  <si>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</si>
  <si>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</si>
  <si>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</si>
  <si>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</si>
  <si>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</si>
  <si>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</si>
  <si>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</si>
  <si>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</si>
  <si>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</si>
  <si>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</si>
  <si>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</si>
  <si>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</si>
  <si>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</si>
  <si>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</si>
  <si>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</si>
  <si>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</si>
  <si>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</si>
  <si>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</si>
  <si>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</si>
  <si>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</si>
  <si>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</si>
  <si>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</si>
  <si>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</si>
  <si>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</si>
  <si>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</si>
  <si>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</si>
  <si>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</si>
  <si>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</si>
  <si>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</si>
  <si>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</si>
  <si>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</si>
  <si>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</si>
  <si>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</si>
  <si>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</si>
  <si>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</si>
  <si>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</si>
  <si>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</si>
  <si>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</si>
  <si>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</si>
  <si>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</si>
  <si>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</si>
  <si>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</si>
  <si>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</si>
  <si>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</si>
  <si>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</si>
  <si>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</si>
  <si>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</si>
  <si>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</si>
  <si>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</si>
  <si>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</si>
  <si>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</si>
  <si>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</si>
  <si>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</si>
  <si>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</si>
  <si>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</si>
  <si>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</si>
  <si>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</si>
  <si>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</si>
  <si>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</si>
  <si>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</si>
  <si>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</si>
  <si>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</si>
  <si>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</si>
  <si>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</si>
  <si>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</si>
  <si>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</si>
  <si>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</si>
  <si>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</si>
  <si>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</si>
  <si>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</si>
  <si>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</si>
  <si>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</si>
  <si>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</si>
  <si>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</si>
  <si>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</si>
  <si>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</si>
  <si>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</si>
  <si>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</si>
  <si>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</si>
  <si>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</si>
  <si>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</si>
  <si>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</si>
  <si>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</si>
  <si>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</si>
  <si>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</si>
  <si>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</si>
  <si>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</si>
  <si>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</si>
  <si>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</si>
  <si>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</si>
  <si>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</si>
  <si>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</si>
  <si>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</si>
  <si>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</si>
  <si>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</si>
  <si>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</si>
  <si>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</si>
  <si>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</si>
  <si>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</si>
  <si>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</si>
  <si>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</si>
  <si>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</si>
  <si>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</si>
  <si>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</si>
  <si>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</si>
  <si>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</si>
  <si>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</si>
  <si>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</si>
  <si>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</si>
  <si>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</si>
  <si>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</si>
  <si>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</si>
  <si>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</si>
  <si>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</si>
  <si>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</si>
  <si>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</si>
  <si>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</si>
  <si>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</si>
  <si>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</si>
  <si>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</si>
  <si>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</si>
  <si>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</si>
  <si>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</si>
  <si>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</si>
  <si>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</si>
  <si>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</si>
  <si>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</si>
  <si>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</si>
  <si>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</si>
  <si>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</si>
  <si>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</si>
  <si>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</si>
  <si>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</si>
  <si>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</si>
  <si>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</si>
  <si>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</si>
  <si>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</si>
  <si>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</si>
  <si>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</si>
  <si>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</si>
  <si>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</si>
  <si>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</si>
  <si>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</si>
  <si>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</si>
  <si>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</si>
  <si>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</si>
  <si>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</si>
  <si>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</si>
  <si>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</si>
  <si>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</si>
  <si>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</si>
  <si>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</si>
  <si>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</si>
  <si>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</si>
  <si>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</si>
  <si>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</si>
  <si>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</si>
  <si>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</si>
  <si>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</si>
  <si>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</si>
  <si>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</si>
  <si>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</si>
  <si>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</si>
  <si>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</si>
  <si>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</si>
  <si>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</si>
  <si>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</si>
  <si>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</si>
  <si>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</si>
  <si>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</si>
  <si>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</si>
  <si>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</si>
  <si>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</si>
  <si>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</si>
  <si>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</si>
  <si>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</si>
  <si>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</si>
  <si>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</si>
  <si>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</si>
  <si>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</si>
  <si>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</si>
  <si>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</si>
  <si>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</si>
  <si>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</si>
  <si>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</si>
  <si>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</si>
  <si>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</si>
  <si>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</si>
  <si>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</si>
  <si>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</si>
  <si>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</si>
  <si>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</si>
  <si>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</si>
  <si>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</si>
  <si>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</si>
  <si>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</si>
  <si>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</si>
  <si>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</si>
  <si>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</si>
  <si>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</si>
  <si>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</si>
  <si>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</si>
  <si>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</si>
  <si>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</si>
  <si>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</si>
  <si>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</si>
  <si>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</si>
  <si>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</si>
  <si>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</si>
  <si>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</si>
  <si>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</si>
  <si>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</si>
  <si>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</si>
  <si>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</si>
  <si>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</si>
  <si>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</si>
  <si>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</si>
  <si>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</si>
  <si>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</si>
  <si>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</si>
  <si>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</si>
  <si>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</si>
  <si>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</si>
  <si>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</si>
  <si>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</si>
  <si>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</si>
  <si>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</si>
  <si>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</si>
  <si>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</si>
  <si>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</si>
  <si>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</si>
  <si>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</si>
  <si>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</si>
  <si>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</si>
  <si>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</si>
  <si>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</si>
  <si>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</si>
  <si>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</si>
  <si>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</si>
  <si>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</si>
  <si>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</si>
  <si>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</si>
  <si>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</si>
  <si>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</si>
  <si>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</si>
  <si>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</si>
  <si>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</si>
  <si>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</si>
  <si>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</si>
  <si>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</si>
  <si>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</si>
  <si>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</si>
  <si>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</si>
  <si>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</si>
  <si>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</si>
  <si>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</si>
  <si>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</si>
  <si>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</si>
  <si>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</si>
  <si>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</si>
  <si>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</si>
  <si>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</si>
  <si>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</si>
  <si>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</si>
  <si>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</si>
  <si>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</si>
  <si>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</si>
  <si>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</si>
  <si>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</si>
  <si>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</si>
  <si>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</si>
  <si>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</si>
  <si>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</si>
  <si>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</si>
  <si>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</si>
  <si>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</si>
  <si>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</si>
  <si>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</si>
  <si>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</si>
  <si>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</si>
  <si>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</si>
  <si>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</si>
  <si>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</si>
  <si>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</si>
  <si>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</si>
  <si>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</si>
  <si>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</si>
  <si>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</si>
  <si>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</si>
  <si>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</si>
  <si>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</si>
  <si>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</si>
  <si>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</si>
  <si>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</si>
  <si>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</si>
  <si>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</si>
  <si>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</si>
  <si>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</si>
  <si>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</si>
  <si>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</si>
  <si>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</si>
  <si>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</si>
  <si>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</si>
  <si>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</si>
  <si>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</si>
  <si>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</si>
  <si>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</si>
  <si>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</si>
  <si>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</si>
  <si>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</si>
  <si>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</si>
  <si>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</si>
  <si>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</si>
  <si>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</si>
  <si>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</si>
  <si>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</si>
  <si>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</si>
  <si>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</si>
  <si>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</si>
  <si>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</si>
  <si>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</si>
  <si>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</si>
  <si>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</si>
  <si>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</si>
  <si>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</si>
  <si>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</si>
  <si>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</si>
  <si>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</si>
  <si>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</si>
  <si>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</si>
  <si>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</si>
  <si>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</si>
  <si>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</si>
  <si>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</si>
  <si>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</si>
  <si>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</si>
  <si>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</si>
  <si>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</si>
  <si>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</si>
  <si>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</si>
  <si>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</si>
  <si>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</si>
  <si>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</si>
  <si>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</si>
  <si>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</si>
  <si>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</si>
  <si>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</si>
  <si>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</si>
  <si>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</si>
  <si>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</si>
  <si>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</si>
  <si>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</si>
  <si>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</si>
  <si>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</si>
  <si>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</si>
  <si>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</si>
  <si>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</si>
  <si>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</si>
  <si>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</si>
  <si>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</si>
  <si>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</si>
  <si>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</si>
  <si>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</si>
  <si>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</si>
  <si>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</si>
  <si>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</si>
  <si>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</si>
  <si>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</si>
  <si>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</si>
  <si>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</si>
  <si>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</si>
  <si>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</si>
  <si>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</si>
  <si>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</si>
  <si>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</si>
  <si>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</si>
  <si>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</si>
  <si>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</si>
  <si>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</si>
  <si>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</si>
  <si>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</si>
  <si>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</si>
  <si>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</si>
  <si>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</si>
  <si>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</si>
  <si>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</si>
  <si>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</si>
  <si>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</si>
  <si>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</si>
  <si>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</si>
  <si>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</si>
  <si>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</si>
  <si>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</si>
  <si>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</si>
  <si>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</si>
  <si>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</si>
  <si>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</si>
  <si>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</si>
  <si>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</si>
  <si>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</si>
  <si>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</si>
  <si>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</si>
  <si>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</si>
  <si>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</si>
  <si>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</si>
  <si>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</si>
  <si>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</si>
  <si>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</si>
  <si>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</si>
  <si>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</si>
  <si>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</si>
  <si>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</si>
  <si>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</si>
  <si>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</si>
  <si>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</si>
  <si>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</si>
  <si>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</si>
  <si>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</si>
  <si>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</si>
  <si>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</si>
  <si>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</si>
  <si>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</si>
  <si>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</si>
  <si>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</si>
  <si>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</si>
  <si>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</si>
  <si>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</si>
  <si>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</si>
  <si>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</si>
  <si>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</si>
  <si>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</si>
  <si>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</si>
  <si>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</si>
  <si>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</si>
  <si>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</si>
  <si>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</si>
  <si>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</si>
  <si>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</si>
  <si>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</si>
  <si>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</si>
  <si>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</si>
  <si>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</si>
  <si>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</si>
  <si>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</si>
  <si>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</si>
  <si>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</si>
  <si>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</si>
  <si>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</si>
  <si>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</si>
  <si>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</si>
  <si>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</si>
  <si>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</si>
  <si>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</si>
  <si>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</si>
  <si>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</si>
  <si>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</si>
  <si>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</si>
  <si>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</si>
  <si>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</si>
  <si>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</si>
  <si>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</si>
  <si>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</si>
  <si>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</si>
  <si>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</si>
  <si>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</si>
  <si>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</si>
  <si>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</si>
  <si>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</si>
  <si>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</si>
  <si>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</si>
  <si>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</si>
  <si>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</si>
  <si>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</si>
  <si>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</si>
  <si>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</si>
  <si>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</si>
  <si>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</si>
  <si>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</si>
  <si>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</si>
  <si>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</si>
  <si>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</si>
  <si>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</si>
  <si>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</si>
  <si>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</si>
  <si>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</si>
  <si>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</si>
  <si>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</si>
  <si>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</si>
  <si>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</si>
  <si>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</si>
  <si>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</si>
  <si>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</si>
  <si>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</si>
  <si>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</si>
  <si>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</si>
  <si>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</si>
  <si>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</si>
  <si>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</si>
  <si>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</si>
  <si>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</si>
  <si>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</si>
  <si>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</si>
  <si>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</si>
  <si>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</si>
  <si>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</si>
  <si>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</si>
  <si>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</si>
  <si>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</si>
  <si>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</si>
  <si>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</si>
  <si>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</si>
  <si>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</si>
  <si>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</si>
  <si>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</si>
  <si>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</si>
  <si>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</si>
  <si>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</si>
  <si>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</si>
  <si>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</si>
  <si>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</si>
  <si>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</si>
  <si>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</si>
  <si>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</si>
  <si>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</si>
  <si>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</si>
  <si>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</si>
  <si>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</si>
  <si>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</si>
  <si>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</si>
  <si>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</si>
  <si>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</si>
  <si>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</si>
  <si>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</si>
  <si>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</si>
  <si>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</si>
  <si>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</si>
  <si>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</si>
  <si>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</si>
  <si>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</si>
  <si>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</si>
  <si>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</si>
  <si>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</si>
  <si>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</si>
  <si>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</si>
  <si>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</si>
  <si>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</si>
  <si>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</si>
  <si>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</si>
  <si>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</si>
  <si>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</si>
  <si>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</si>
  <si>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</si>
  <si>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</si>
  <si>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</si>
  <si>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</si>
  <si>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</si>
  <si>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</si>
  <si>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</si>
  <si>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</si>
  <si>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</si>
  <si>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</si>
  <si>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</si>
  <si>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</si>
  <si>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</si>
  <si>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</si>
  <si>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</si>
  <si>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</si>
  <si>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</si>
  <si>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</si>
  <si>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</si>
  <si>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</si>
  <si>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</si>
  <si>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</si>
  <si>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</si>
  <si>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</si>
  <si>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</si>
  <si>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</si>
  <si>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</si>
  <si>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</si>
  <si>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</si>
  <si>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</si>
  <si>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</si>
  <si>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</si>
  <si>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</si>
  <si>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</si>
  <si>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</si>
  <si>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</si>
  <si>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</si>
  <si>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</si>
  <si>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</si>
  <si>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</si>
  <si>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</si>
  <si>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</si>
  <si>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</si>
  <si>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</si>
  <si>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</si>
  <si>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</si>
  <si>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</si>
  <si>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</si>
  <si>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</si>
  <si>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</si>
  <si>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</si>
  <si>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</si>
  <si>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</si>
  <si>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</si>
  <si>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</si>
  <si>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</si>
  <si>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</si>
  <si>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</si>
  <si>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</si>
  <si>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</si>
  <si>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</si>
  <si>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</si>
  <si>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</si>
  <si>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</si>
  <si>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</si>
  <si>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</si>
  <si>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</si>
  <si>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</si>
  <si>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</si>
  <si>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</si>
  <si>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</si>
  <si>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</si>
  <si>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</si>
  <si>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</si>
  <si>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</si>
  <si>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</si>
  <si>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</si>
  <si>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</si>
  <si>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</si>
  <si>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</si>
  <si>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</si>
  <si>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</si>
  <si>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</si>
  <si>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</si>
  <si>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</si>
  <si>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</si>
  <si>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</si>
  <si>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</si>
  <si>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</si>
  <si>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</si>
  <si>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</si>
  <si>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</si>
  <si>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</si>
  <si>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</si>
  <si>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</si>
  <si>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</si>
  <si>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</si>
  <si>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</si>
  <si>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</si>
  <si>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</si>
  <si>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</si>
  <si>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</si>
  <si>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</si>
  <si>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</si>
  <si>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</si>
  <si>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</si>
  <si>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</si>
  <si>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</si>
  <si>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</si>
  <si>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</si>
  <si>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</si>
  <si>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</si>
  <si>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</si>
  <si>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</si>
  <si>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</si>
  <si>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</si>
  <si>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</si>
  <si>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</si>
  <si>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</si>
  <si>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</si>
  <si>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</si>
  <si>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</si>
  <si>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</si>
  <si>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</si>
  <si>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</si>
  <si>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</si>
  <si>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</si>
  <si>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</si>
  <si>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</si>
  <si>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</si>
  <si>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</si>
  <si>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</si>
  <si>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</si>
  <si>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</si>
  <si>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</si>
  <si>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</si>
  <si>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</si>
  <si>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</si>
  <si>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</si>
  <si>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</si>
  <si>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</si>
  <si>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</si>
  <si>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</si>
  <si>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</si>
  <si>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</si>
  <si>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</si>
  <si>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</si>
  <si>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</si>
  <si>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</si>
  <si>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</si>
  <si>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</si>
  <si>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</si>
  <si>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</si>
  <si>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</si>
  <si>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</si>
  <si>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</si>
  <si>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</si>
  <si>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</si>
  <si>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</si>
  <si>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</si>
  <si>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</si>
  <si>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</si>
  <si>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</si>
  <si>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</si>
  <si>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</si>
  <si>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</si>
  <si>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</si>
  <si>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</si>
  <si>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</si>
  <si>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</si>
  <si>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</si>
  <si>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</si>
  <si>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</si>
  <si>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</si>
  <si>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</si>
  <si>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</si>
  <si>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</si>
  <si>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</si>
  <si>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</si>
  <si>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</si>
  <si>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</si>
  <si>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</si>
  <si>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</si>
  <si>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</si>
  <si>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</si>
  <si>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</si>
  <si>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</si>
  <si>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</si>
  <si>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</si>
  <si>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</si>
  <si>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</si>
  <si>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</si>
  <si>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</si>
  <si>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</si>
  <si>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</si>
  <si>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</si>
  <si>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</si>
  <si>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</si>
  <si>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</si>
  <si>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</si>
  <si>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</si>
  <si>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</si>
  <si>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</si>
  <si>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</si>
  <si>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</si>
  <si>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</si>
  <si>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</si>
  <si>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</si>
  <si>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</si>
  <si>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</si>
  <si>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</si>
  <si>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</si>
  <si>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</si>
  <si>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</si>
  <si>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</si>
  <si>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</si>
  <si>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</si>
  <si>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</si>
  <si>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</si>
  <si>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</si>
  <si>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</si>
  <si>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</si>
  <si>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</si>
  <si>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</si>
  <si>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</si>
  <si>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</si>
  <si>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</si>
  <si>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</si>
  <si>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</si>
  <si>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</si>
  <si>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</si>
  <si>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</si>
  <si>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</si>
  <si>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</si>
  <si>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</si>
  <si>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</si>
  <si>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</si>
  <si>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</si>
  <si>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</si>
  <si>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</si>
  <si>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</si>
  <si>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</si>
  <si>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</si>
  <si>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</si>
  <si>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</si>
  <si>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</si>
  <si>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</si>
  <si>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</si>
  <si>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</si>
  <si>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</si>
  <si>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</si>
  <si>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</si>
  <si>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</si>
  <si>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</si>
  <si>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</si>
  <si>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</si>
  <si>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</si>
  <si>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</si>
  <si>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</si>
  <si>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</si>
  <si>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</si>
  <si>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</si>
  <si>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</si>
  <si>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</si>
  <si>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</si>
  <si>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</si>
  <si>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</si>
  <si>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</si>
  <si>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</si>
  <si>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</si>
  <si>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</si>
  <si>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</si>
  <si>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</si>
  <si>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</si>
  <si>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</si>
  <si>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</si>
  <si>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</si>
  <si>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</si>
  <si>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</si>
  <si>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</si>
  <si>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</si>
  <si>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</si>
  <si>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</si>
  <si>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</si>
  <si>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</si>
  <si>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</si>
  <si>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</si>
  <si>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</si>
  <si>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</si>
  <si>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</si>
  <si>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</si>
  <si>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</si>
  <si>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</si>
  <si>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</si>
  <si>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</si>
  <si>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</si>
  <si>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</si>
  <si>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</si>
  <si>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</si>
  <si>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</si>
  <si>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</si>
  <si>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</si>
  <si>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</si>
  <si>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</si>
  <si>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</si>
  <si>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</si>
  <si>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</si>
  <si>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</si>
  <si>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</si>
  <si>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</si>
  <si>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</si>
  <si>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</si>
  <si>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</si>
  <si>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</si>
  <si>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</si>
  <si>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</si>
  <si>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</si>
  <si>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</si>
  <si>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</si>
  <si>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</si>
  <si>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</si>
  <si>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</si>
  <si>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</si>
  <si>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</si>
  <si>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</si>
  <si>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</si>
  <si>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</si>
  <si>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</si>
  <si>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</si>
  <si>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</si>
  <si>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</si>
  <si>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</si>
  <si>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</si>
  <si>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</si>
  <si>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</si>
  <si>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</si>
  <si>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</si>
  <si>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</si>
  <si>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</si>
  <si>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</si>
  <si>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</si>
  <si>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</si>
  <si>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</si>
  <si>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</si>
  <si>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</si>
  <si>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</si>
  <si>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</si>
  <si>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</si>
  <si>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</si>
  <si>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</si>
  <si>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</si>
  <si>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</si>
  <si>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</si>
  <si>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</si>
  <si>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</si>
  <si>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</si>
  <si>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</si>
  <si>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</si>
  <si>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</si>
  <si>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</si>
  <si>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</si>
  <si>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</si>
  <si>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</si>
  <si>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</si>
  <si>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</si>
  <si>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</si>
  <si>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</si>
  <si>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</si>
  <si>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</si>
  <si>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</si>
  <si>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</si>
  <si>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</si>
  <si>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</si>
  <si>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</si>
  <si>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</si>
  <si>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</si>
  <si>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</si>
  <si>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</si>
  <si>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</si>
  <si>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</si>
  <si>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</si>
  <si>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</si>
  <si>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</si>
  <si>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</si>
  <si>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</si>
  <si>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</si>
  <si>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</si>
  <si>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</si>
  <si>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</si>
  <si>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</si>
  <si>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</si>
  <si>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</si>
  <si>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</si>
  <si>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</si>
  <si>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</si>
  <si>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</si>
  <si>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</si>
  <si>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</si>
  <si>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</si>
  <si>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</si>
  <si>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</si>
  <si>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</si>
  <si>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</si>
  <si>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</si>
  <si>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</si>
  <si>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</si>
  <si>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</si>
  <si>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</si>
  <si>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</si>
  <si>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</si>
  <si>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</si>
  <si>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</si>
  <si>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</si>
  <si>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</si>
  <si>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</si>
  <si>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</si>
  <si>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</si>
  <si>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</si>
  <si>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</si>
  <si>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</si>
  <si>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</si>
  <si>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</si>
  <si>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</si>
  <si>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</si>
  <si>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</si>
  <si>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</si>
  <si>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</si>
  <si>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</si>
  <si>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</si>
  <si>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</si>
  <si>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</si>
  <si>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</si>
  <si>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</si>
  <si>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</si>
  <si>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</si>
  <si>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</si>
  <si>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</si>
  <si>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</si>
  <si>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</si>
  <si>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</si>
  <si>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</si>
  <si>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</si>
  <si>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</si>
  <si>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</si>
  <si>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</si>
  <si>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</si>
  <si>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</si>
  <si>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</si>
  <si>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</si>
  <si>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</si>
  <si>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</si>
  <si>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</si>
  <si>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</si>
  <si>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</si>
  <si>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</si>
  <si>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</si>
  <si>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</si>
  <si>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</si>
  <si>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</si>
  <si>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</si>
  <si>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</si>
  <si>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</si>
  <si>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</si>
  <si>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</si>
  <si>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</si>
  <si>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</si>
  <si>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</si>
  <si>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</si>
  <si>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</si>
  <si>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</si>
  <si>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</si>
  <si>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</si>
  <si>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</si>
  <si>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</si>
  <si>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</si>
  <si>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</si>
  <si>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</si>
  <si>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</si>
  <si>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</si>
  <si>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</si>
  <si>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</si>
  <si>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</si>
  <si>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</si>
  <si>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</si>
  <si>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</si>
  <si>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</si>
  <si>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</si>
  <si>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</si>
  <si>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</si>
  <si>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</si>
  <si>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</si>
  <si>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</si>
  <si>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</si>
  <si>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</si>
  <si>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</si>
  <si>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</si>
  <si>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</si>
  <si>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</si>
  <si>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</si>
  <si>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</si>
  <si>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</si>
  <si>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</si>
  <si>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</si>
  <si>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</si>
  <si>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</si>
  <si>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</si>
  <si>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</si>
  <si>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</si>
  <si>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</si>
  <si>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</si>
  <si>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</si>
  <si>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</si>
  <si>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</si>
  <si>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</si>
  <si>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</si>
  <si>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</si>
  <si>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</si>
  <si>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</si>
  <si>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</si>
  <si>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</si>
  <si>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</si>
  <si>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</si>
  <si>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</si>
  <si>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</si>
  <si>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</si>
  <si>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</si>
  <si>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</si>
  <si>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</si>
  <si>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</si>
  <si>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</si>
  <si>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</si>
  <si>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</si>
  <si>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</si>
  <si>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</si>
  <si>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</si>
  <si>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</si>
  <si>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</si>
  <si>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</si>
  <si>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</si>
  <si>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</si>
  <si>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</si>
  <si>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</si>
  <si>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</si>
  <si>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</si>
  <si>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</si>
  <si>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</si>
  <si>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</si>
  <si>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</si>
  <si>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</si>
  <si>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</si>
  <si>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</si>
  <si>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</si>
  <si>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</si>
  <si>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</si>
  <si>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</si>
  <si>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</si>
  <si>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</si>
  <si>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</si>
  <si>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</si>
  <si>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</si>
  <si>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</si>
  <si>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</si>
  <si>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</si>
  <si>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</si>
  <si>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</si>
  <si>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</si>
  <si>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</si>
  <si>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</si>
  <si>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</si>
  <si>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</si>
  <si>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</si>
  <si>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</si>
  <si>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</si>
  <si>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</si>
  <si>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</si>
  <si>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</si>
  <si>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</si>
  <si>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</si>
  <si>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</si>
  <si>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</si>
  <si>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</si>
  <si>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</si>
  <si>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</si>
  <si>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</si>
  <si>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</si>
  <si>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</si>
  <si>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</si>
  <si>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</si>
  <si>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</si>
  <si>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</si>
  <si>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</si>
  <si>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</si>
  <si>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</si>
  <si>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</si>
  <si>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</si>
  <si>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</si>
  <si>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</si>
  <si>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</si>
  <si>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</si>
  <si>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</si>
  <si>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</si>
  <si>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</si>
  <si>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</si>
  <si>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</si>
  <si>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</si>
  <si>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</si>
  <si>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</si>
  <si>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</si>
  <si>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</si>
  <si>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</si>
  <si>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</si>
  <si>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</si>
  <si>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</si>
  <si>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</si>
  <si>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</si>
  <si>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</si>
  <si>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</si>
  <si>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</si>
  <si>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</si>
  <si>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</si>
  <si>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</si>
  <si>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</si>
  <si>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</si>
  <si>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</si>
  <si>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</si>
  <si>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</si>
  <si>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</si>
  <si>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</si>
  <si>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</si>
  <si>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</si>
  <si>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</si>
  <si>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</si>
  <si>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</si>
  <si>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</si>
  <si>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</si>
  <si>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</si>
  <si>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</si>
  <si>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</si>
  <si>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</si>
  <si>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</si>
  <si>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</si>
  <si>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</si>
  <si>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</si>
  <si>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</si>
  <si>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</si>
  <si>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</si>
  <si>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</si>
  <si>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</si>
  <si>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</si>
  <si>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</si>
  <si>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</si>
  <si>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</si>
  <si>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</si>
  <si>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</si>
  <si>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</si>
  <si>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</si>
  <si>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</si>
  <si>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</si>
  <si>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</si>
  <si>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</si>
  <si>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</si>
  <si>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</si>
  <si>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</si>
  <si>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</si>
  <si>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</si>
  <si>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</si>
  <si>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</si>
  <si>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</si>
  <si>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</si>
  <si>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</si>
  <si>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</si>
  <si>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</si>
  <si>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</si>
  <si>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</si>
  <si>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</si>
  <si>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</si>
  <si>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</si>
  <si>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</si>
  <si>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</si>
  <si>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</si>
  <si>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</si>
  <si>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</si>
  <si>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</si>
  <si>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</si>
  <si>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</si>
  <si>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</si>
  <si>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</si>
  <si>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</si>
  <si>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</si>
  <si>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</si>
  <si>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</si>
  <si>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</si>
  <si>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</si>
  <si>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</si>
  <si>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</si>
  <si>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</si>
  <si>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</si>
  <si>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</si>
  <si>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</si>
  <si>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</si>
  <si>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</si>
  <si>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</si>
  <si>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</si>
  <si>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</si>
  <si>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</si>
  <si>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</si>
  <si>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</si>
  <si>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</si>
  <si>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</si>
  <si>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</si>
  <si>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</si>
  <si>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</si>
  <si>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</si>
  <si>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</si>
  <si>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</si>
  <si>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</si>
  <si>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</si>
  <si>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</si>
  <si>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</si>
  <si>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</si>
  <si>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</si>
  <si>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</si>
  <si>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</si>
  <si>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</si>
  <si>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</si>
  <si>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</si>
  <si>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</si>
  <si>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</si>
  <si>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</si>
  <si>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</si>
  <si>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</si>
  <si>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</si>
  <si>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</si>
  <si>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</si>
  <si>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</si>
  <si>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</si>
  <si>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</si>
  <si>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</si>
  <si>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</si>
  <si>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</si>
  <si>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</si>
  <si>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</si>
  <si>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</si>
  <si>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</si>
  <si>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</si>
  <si>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</si>
  <si>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</si>
  <si>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</si>
  <si>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</si>
  <si>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</si>
  <si>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</si>
  <si>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</si>
  <si>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</si>
  <si>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</si>
  <si>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</si>
  <si>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</si>
  <si>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</si>
  <si>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</si>
  <si>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</si>
  <si>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</si>
  <si>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</si>
  <si>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</si>
  <si>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</si>
  <si>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</si>
  <si>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</si>
  <si>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</si>
  <si>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</si>
  <si>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</si>
  <si>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</si>
  <si>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</si>
  <si>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</si>
  <si>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</si>
  <si>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</si>
  <si>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</si>
  <si>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</si>
  <si>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</si>
  <si>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</si>
  <si>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</si>
  <si>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</si>
  <si>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</si>
  <si>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</si>
  <si>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</si>
  <si>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</si>
  <si>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</si>
  <si>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</si>
  <si>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</si>
  <si>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</si>
  <si>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</si>
  <si>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</si>
  <si>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</si>
  <si>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</si>
  <si>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</si>
  <si>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</si>
  <si>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</si>
  <si>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</si>
  <si>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</si>
  <si>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</si>
  <si>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</si>
  <si>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</si>
  <si>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</si>
  <si>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</si>
  <si>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</si>
  <si>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</si>
  <si>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</si>
  <si>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</si>
  <si>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</si>
  <si>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</si>
  <si>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</si>
  <si>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</si>
  <si>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</si>
  <si>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</si>
  <si>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</si>
  <si>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</si>
  <si>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</si>
  <si>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</si>
  <si>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</si>
  <si>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</si>
  <si>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</si>
  <si>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</si>
  <si>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</si>
  <si>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</si>
  <si>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</si>
  <si>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</si>
  <si>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</si>
  <si>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</si>
  <si>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</si>
  <si>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</si>
  <si>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</si>
  <si>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</si>
  <si>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</si>
  <si>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</si>
  <si>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</si>
  <si>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</si>
  <si>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</si>
  <si>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</si>
  <si>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</si>
  <si>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</si>
  <si>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</si>
  <si>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</si>
  <si>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</si>
  <si>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</si>
  <si>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</si>
  <si>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</si>
  <si>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</si>
  <si>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</si>
  <si>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</si>
  <si>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</si>
  <si>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</si>
  <si>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</si>
  <si>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</si>
  <si>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</si>
  <si>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</si>
  <si>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</si>
  <si>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</si>
  <si>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</si>
  <si>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</si>
  <si>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</si>
  <si>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</si>
  <si>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</si>
  <si>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</si>
  <si>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</si>
  <si>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</si>
  <si>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</si>
  <si>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</si>
  <si>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</si>
  <si>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</si>
  <si>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</si>
  <si>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</si>
  <si>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</si>
  <si>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</si>
  <si>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</si>
  <si>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</si>
  <si>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</si>
  <si>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</si>
  <si>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</si>
  <si>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</si>
  <si>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</si>
  <si>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</si>
  <si>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</si>
  <si>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</si>
  <si>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</si>
  <si>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</si>
  <si>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</si>
  <si>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</si>
  <si>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</si>
  <si>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</si>
  <si>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</si>
  <si>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</si>
  <si>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</si>
  <si>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</si>
  <si>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</si>
  <si>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</si>
  <si>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</si>
  <si>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</si>
  <si>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</si>
  <si>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</si>
  <si>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</si>
  <si>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</si>
  <si>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</si>
  <si>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</si>
  <si>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</si>
  <si>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</si>
  <si>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</si>
  <si>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</si>
  <si>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</si>
  <si>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</si>
  <si>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</si>
  <si>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</si>
  <si>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</si>
  <si>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</si>
  <si>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</si>
  <si>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</si>
  <si>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</si>
  <si>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</si>
  <si>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</si>
  <si>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</si>
  <si>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</si>
  <si>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</si>
  <si>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</si>
  <si>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</si>
  <si>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</si>
  <si>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</si>
  <si>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</si>
  <si>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</si>
  <si>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</si>
  <si>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</si>
  <si>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</si>
  <si>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</si>
  <si>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</si>
  <si>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</si>
  <si>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</si>
  <si>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</si>
  <si>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</si>
  <si>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</si>
  <si>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</si>
  <si>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</si>
  <si>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</si>
  <si>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</si>
  <si>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</si>
  <si>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</si>
  <si>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</si>
  <si>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</si>
  <si>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</si>
  <si>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</si>
  <si>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</si>
  <si>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</si>
  <si>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</si>
  <si>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</si>
  <si>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</si>
  <si>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</si>
  <si>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</si>
  <si>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</si>
  <si>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</si>
  <si>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</si>
  <si>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</si>
  <si>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</si>
  <si>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</si>
  <si>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</si>
  <si>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</si>
  <si>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</si>
  <si>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</si>
  <si>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</si>
  <si>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</si>
  <si>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</si>
  <si>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</si>
  <si>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</si>
  <si>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</si>
  <si>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</si>
  <si>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</si>
  <si>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</si>
  <si>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</si>
  <si>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</si>
  <si>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</si>
  <si>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</si>
  <si>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</si>
  <si>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</si>
  <si>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</si>
  <si>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</si>
  <si>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</si>
  <si>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</si>
  <si>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</si>
  <si>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</si>
  <si>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</si>
  <si>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</si>
  <si>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</si>
  <si>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</si>
  <si>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</si>
  <si>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</si>
  <si>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</si>
  <si>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</si>
  <si>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</si>
  <si>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</si>
  <si>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</si>
  <si>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</si>
  <si>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</si>
  <si>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</si>
  <si>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</si>
  <si>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</si>
  <si>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</si>
  <si>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</si>
  <si>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</si>
  <si>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</si>
  <si>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</si>
  <si>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</si>
  <si>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</si>
  <si>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</si>
  <si>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</si>
  <si>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</si>
  <si>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</si>
  <si>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</si>
  <si>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</si>
  <si>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</si>
  <si>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</si>
  <si>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</si>
  <si>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</si>
  <si>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</si>
  <si>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</si>
  <si>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</si>
  <si>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</si>
  <si>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</si>
  <si>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</si>
  <si>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</si>
  <si>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</si>
  <si>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</si>
  <si>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</si>
  <si>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</si>
  <si>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</si>
  <si>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</si>
  <si>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</si>
  <si>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</si>
  <si>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</si>
  <si>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</si>
  <si>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</si>
  <si>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</si>
  <si>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</si>
  <si>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</si>
  <si>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</si>
  <si>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</si>
  <si>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</si>
  <si>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</si>
  <si>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</si>
  <si>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</si>
  <si>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</si>
  <si>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</si>
  <si>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</si>
  <si>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</si>
  <si>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</si>
  <si>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</si>
  <si>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</si>
  <si>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</si>
  <si>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</si>
  <si>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</si>
  <si>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</si>
  <si>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</si>
  <si>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</si>
  <si>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</si>
  <si>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</si>
  <si>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</si>
  <si>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</si>
  <si>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</si>
  <si>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</si>
  <si>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</si>
  <si>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</si>
  <si>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</si>
  <si>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</si>
  <si>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</si>
  <si>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</si>
  <si>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</si>
  <si>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</si>
  <si>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</si>
  <si>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</si>
  <si>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</si>
  <si>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</si>
  <si>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</si>
  <si>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</si>
  <si>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</si>
  <si>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</si>
  <si>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</si>
  <si>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</si>
  <si>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</si>
  <si>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</si>
  <si>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</si>
  <si>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</si>
  <si>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</si>
  <si>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</si>
  <si>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</si>
  <si>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</si>
  <si>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</si>
  <si>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</si>
  <si>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</si>
  <si>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</si>
  <si>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</si>
  <si>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</si>
  <si>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</si>
  <si>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</si>
  <si>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</si>
  <si>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</si>
  <si>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</si>
  <si>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</si>
  <si>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</si>
  <si>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</si>
  <si>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</si>
  <si>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</si>
  <si>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</si>
  <si>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</si>
  <si>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</si>
  <si>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</si>
  <si>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</si>
  <si>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</si>
  <si>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</si>
  <si>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</si>
  <si>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</si>
  <si>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</si>
  <si>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</si>
  <si>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</si>
  <si>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</si>
  <si>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</si>
  <si>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</si>
  <si>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</si>
  <si>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</si>
  <si>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</si>
  <si>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</si>
  <si>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</si>
  <si>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</si>
  <si>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</si>
  <si>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</si>
  <si>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</si>
  <si>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</si>
  <si>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</si>
  <si>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</si>
  <si>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</si>
  <si>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</si>
  <si>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</si>
  <si>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</si>
  <si>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</si>
  <si>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</si>
  <si>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</si>
  <si>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</si>
  <si>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</si>
  <si>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</si>
  <si>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</si>
  <si>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</si>
  <si>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</si>
  <si>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</si>
  <si>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</si>
  <si>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</si>
  <si>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</si>
  <si>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</si>
  <si>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</si>
  <si>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</si>
  <si>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</si>
  <si>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</si>
  <si>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</si>
  <si>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</si>
  <si>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</si>
  <si>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</si>
  <si>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</si>
  <si>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</si>
  <si>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</si>
  <si>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</si>
  <si>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</si>
  <si>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</si>
  <si>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</si>
  <si>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</si>
  <si>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</si>
  <si>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</si>
  <si>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</si>
  <si>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</si>
  <si>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</si>
  <si>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</si>
  <si>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</si>
  <si>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</si>
  <si>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</si>
  <si>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</si>
  <si>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</si>
  <si>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</si>
  <si>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</si>
  <si>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</si>
  <si>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</si>
  <si>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</si>
  <si>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</si>
  <si>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</si>
  <si>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</si>
  <si>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</si>
  <si>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</si>
  <si>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</si>
  <si>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</si>
  <si>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</si>
  <si>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</si>
  <si>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</si>
  <si>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</si>
  <si>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</si>
  <si>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</si>
  <si>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</si>
  <si>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</si>
  <si>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</si>
  <si>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</si>
  <si>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</si>
  <si>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</si>
  <si>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</si>
  <si>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</si>
  <si>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</si>
  <si>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</si>
  <si>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</si>
  <si>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</si>
  <si>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</si>
  <si>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</si>
  <si>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</si>
  <si>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</si>
  <si>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</si>
  <si>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</si>
  <si>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</si>
  <si>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</si>
  <si>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</si>
  <si>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</si>
  <si>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</si>
  <si>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</si>
  <si>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</si>
  <si>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</si>
  <si>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</si>
  <si>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</si>
  <si>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</si>
  <si>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</si>
  <si>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</si>
  <si>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</si>
  <si>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</si>
  <si>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</si>
  <si>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</si>
  <si>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</si>
  <si>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</si>
  <si>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</si>
  <si>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</si>
  <si>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</si>
  <si>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</si>
  <si>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</si>
  <si>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</si>
  <si>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</si>
  <si>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</si>
  <si>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</si>
  <si>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</si>
  <si>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</si>
  <si>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</si>
  <si>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</si>
  <si>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</si>
  <si>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</si>
  <si>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</si>
  <si>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</si>
  <si>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</si>
  <si>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</si>
  <si>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</si>
  <si>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</si>
  <si>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</si>
  <si>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</si>
  <si>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</si>
  <si>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</si>
  <si>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</si>
  <si>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</si>
  <si>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</si>
  <si>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</si>
  <si>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</si>
  <si>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</si>
  <si>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</si>
  <si>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</si>
  <si>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</si>
  <si>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</si>
  <si>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</si>
  <si>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</si>
  <si>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</si>
  <si>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</si>
  <si>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</si>
  <si>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</si>
  <si>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</si>
  <si>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</si>
  <si>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</si>
  <si>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</si>
  <si>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</si>
  <si>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</si>
  <si>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</si>
  <si>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</si>
  <si>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</si>
  <si>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</si>
  <si>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</si>
  <si>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</si>
  <si>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</si>
  <si>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</si>
  <si>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</si>
  <si>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</si>
  <si>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</si>
  <si>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</si>
  <si>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</si>
  <si>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</si>
  <si>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</si>
  <si>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</si>
  <si>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</si>
  <si>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</si>
  <si>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</si>
  <si>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</si>
  <si>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</si>
  <si>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</si>
  <si>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</si>
  <si>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</si>
  <si>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</si>
  <si>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</si>
  <si>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</si>
  <si>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</si>
  <si>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</si>
  <si>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</si>
  <si>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</si>
  <si>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</si>
  <si>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</si>
  <si>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</si>
  <si>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</si>
  <si>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</si>
  <si>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</si>
  <si>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</si>
  <si>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</si>
  <si>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</si>
  <si>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</si>
  <si>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</si>
  <si>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</si>
  <si>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</si>
  <si>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</si>
  <si>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</si>
  <si>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</si>
  <si>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</si>
  <si>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</si>
  <si>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</si>
  <si>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</si>
  <si>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</si>
  <si>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</si>
  <si>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</si>
  <si>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</si>
  <si>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</si>
  <si>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</si>
  <si>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</si>
  <si>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</si>
  <si>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</si>
  <si>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</si>
  <si>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</si>
  <si>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</si>
  <si>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</si>
  <si>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</si>
  <si>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</si>
  <si>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</si>
  <si>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</si>
  <si>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</si>
  <si>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</si>
  <si>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</si>
  <si>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</si>
  <si>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</si>
  <si>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</si>
  <si>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</si>
  <si>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</si>
  <si>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</si>
  <si>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</si>
  <si>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</si>
  <si>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</si>
  <si>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</si>
  <si>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</si>
  <si>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</si>
  <si>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</si>
  <si>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</si>
  <si>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</si>
  <si>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</si>
  <si>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</si>
  <si>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</si>
  <si>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</si>
  <si>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</si>
  <si>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</si>
  <si>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</si>
  <si>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</si>
  <si>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</si>
  <si>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</si>
  <si>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</si>
  <si>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</si>
  <si>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</si>
  <si>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</si>
  <si>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</si>
  <si>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</si>
  <si>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</si>
  <si>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</si>
  <si>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</si>
  <si>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</si>
  <si>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</si>
  <si>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</si>
  <si>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</si>
  <si>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</si>
  <si>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</si>
  <si>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</si>
  <si>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</si>
  <si>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</si>
  <si>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</si>
  <si>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</si>
  <si>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</si>
  <si>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</si>
  <si>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</si>
  <si>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</si>
  <si>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</si>
  <si>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</si>
  <si>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</si>
  <si>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</si>
  <si>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</si>
  <si>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</si>
  <si>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</si>
  <si>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</si>
  <si>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</si>
  <si>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</si>
  <si>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</si>
  <si>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</si>
  <si>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</si>
  <si>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</si>
  <si>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</si>
  <si>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</si>
  <si>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</si>
  <si>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</si>
  <si>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</si>
  <si>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</si>
  <si>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</si>
  <si>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</si>
  <si>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</si>
  <si>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</si>
  <si>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</si>
  <si>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</si>
  <si>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</si>
  <si>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</si>
  <si>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</si>
  <si>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</si>
  <si>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</si>
  <si>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</si>
  <si>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</si>
  <si>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</si>
  <si>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</si>
  <si>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</si>
  <si>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</si>
  <si>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</si>
  <si>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</si>
  <si>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</si>
  <si>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</si>
  <si>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</si>
  <si>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</si>
  <si>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</si>
  <si>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</si>
  <si>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</si>
  <si>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</si>
  <si>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</si>
  <si>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</si>
  <si>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</si>
  <si>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</si>
  <si>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</si>
  <si>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</si>
  <si>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</si>
  <si>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</si>
  <si>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</si>
  <si>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</si>
  <si>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</si>
  <si>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</si>
  <si>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</si>
  <si>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</si>
  <si>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</si>
  <si>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</si>
  <si>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</si>
  <si>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</si>
  <si>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</si>
  <si>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</si>
  <si>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</si>
  <si>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</si>
  <si>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</si>
  <si>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</si>
  <si>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</si>
  <si>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</si>
  <si>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</si>
  <si>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</si>
  <si>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</si>
  <si>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</si>
  <si>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</si>
  <si>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</si>
  <si>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</si>
  <si>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</si>
  <si>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</si>
  <si>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</si>
  <si>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</si>
  <si>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</si>
  <si>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</si>
  <si>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</si>
  <si>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</si>
  <si>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</si>
  <si>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</si>
  <si>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</si>
  <si>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</si>
  <si>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</si>
  <si>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</si>
  <si>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</si>
  <si>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</si>
  <si>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</si>
  <si>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</si>
  <si>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</si>
  <si>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</si>
  <si>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</si>
  <si>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</si>
  <si>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</si>
  <si>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</si>
  <si>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</si>
  <si>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</si>
  <si>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</si>
  <si>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</si>
  <si>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</si>
  <si>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</si>
  <si>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</si>
  <si>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</si>
  <si>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</si>
  <si>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</si>
  <si>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</si>
  <si>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</si>
  <si>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</si>
  <si>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</si>
  <si>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</si>
  <si>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</si>
  <si>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</si>
  <si>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</si>
  <si>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</si>
  <si>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</si>
  <si>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</si>
  <si>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</si>
  <si>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</si>
  <si>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</si>
  <si>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</si>
  <si>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</si>
  <si>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</si>
  <si>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</si>
  <si>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</si>
  <si>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</si>
  <si>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</si>
  <si>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</si>
  <si>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</si>
  <si>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</si>
  <si>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</si>
  <si>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</si>
  <si>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</si>
  <si>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</si>
  <si>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</si>
  <si>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</si>
  <si>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</si>
  <si>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</si>
  <si>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</si>
  <si>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</si>
  <si>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</si>
  <si>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</si>
  <si>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</si>
  <si>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</si>
  <si>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</si>
  <si>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</si>
  <si>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</si>
  <si>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</si>
  <si>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</si>
  <si>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</si>
  <si>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</si>
  <si>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</si>
  <si>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</si>
  <si>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</si>
  <si>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</si>
  <si>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</si>
  <si>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</si>
  <si>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</si>
  <si>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</si>
  <si>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</si>
  <si>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</si>
  <si>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</si>
  <si>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</si>
  <si>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</si>
  <si>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</si>
  <si>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</si>
  <si>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</si>
  <si>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</si>
  <si>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</si>
  <si>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</si>
  <si>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</si>
  <si>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</si>
  <si>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</si>
  <si>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</si>
  <si>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</si>
  <si>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</si>
  <si>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</si>
  <si>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</si>
  <si>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</si>
  <si>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</si>
  <si>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</si>
  <si>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</si>
  <si>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</si>
  <si>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</si>
  <si>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</si>
  <si>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</si>
  <si>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</si>
  <si>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</si>
  <si>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</si>
  <si>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</si>
  <si>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</si>
  <si>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</si>
  <si>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</si>
  <si>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</si>
  <si>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</si>
  <si>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</si>
  <si>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</si>
  <si>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</si>
  <si>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</si>
  <si>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</si>
  <si>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</si>
  <si>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</si>
  <si>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</si>
  <si>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</si>
  <si>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</si>
  <si>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</si>
  <si>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</si>
  <si>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</si>
  <si>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</si>
  <si>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</si>
  <si>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</si>
  <si>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</si>
  <si>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</si>
  <si>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</si>
  <si>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</si>
  <si>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</si>
  <si>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</si>
  <si>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</si>
  <si>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</si>
  <si>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</si>
  <si>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</si>
  <si>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</si>
  <si>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</si>
  <si>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</si>
  <si>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</si>
  <si>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</si>
  <si>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</si>
  <si>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</si>
  <si>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</si>
  <si>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</si>
  <si>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</si>
  <si>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</si>
  <si>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</si>
  <si>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</si>
  <si>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</si>
  <si>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</si>
  <si>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</si>
  <si>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</si>
  <si>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</si>
  <si>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</si>
  <si>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</si>
  <si>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</si>
  <si>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</si>
  <si>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</si>
  <si>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</si>
  <si>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</si>
  <si>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</si>
  <si>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</si>
  <si>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</si>
  <si>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</si>
  <si>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</si>
  <si>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</si>
  <si>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</si>
  <si>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</si>
  <si>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</si>
  <si>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</si>
  <si>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</si>
  <si>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</si>
  <si>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</si>
  <si>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</si>
  <si>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</si>
  <si>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</si>
  <si>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</si>
  <si>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</si>
  <si>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</si>
  <si>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</si>
  <si>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</si>
  <si>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</si>
  <si>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</si>
  <si>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</si>
  <si>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</si>
  <si>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</si>
  <si>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</si>
  <si>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</si>
  <si>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</si>
  <si>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</si>
  <si>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</si>
  <si>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</si>
  <si>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</si>
  <si>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</si>
  <si>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</si>
  <si>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</si>
  <si>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</si>
  <si>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</si>
  <si>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</si>
  <si>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</si>
  <si>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</si>
  <si>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</si>
  <si>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</si>
  <si>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</si>
  <si>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</si>
  <si>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</si>
  <si>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</si>
  <si>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</si>
  <si>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</si>
  <si>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</si>
  <si>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</si>
  <si>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</si>
  <si>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</si>
  <si>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</si>
  <si>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</si>
  <si>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</si>
  <si>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</si>
  <si>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</si>
  <si>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</si>
  <si>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</si>
  <si>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</si>
  <si>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</si>
  <si>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</si>
  <si>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</si>
  <si>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</si>
  <si>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</si>
  <si>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</si>
  <si>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</si>
  <si>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</si>
  <si>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</si>
  <si>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</si>
  <si>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</si>
  <si>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</si>
  <si>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</si>
  <si>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</si>
  <si>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</si>
  <si>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</si>
  <si>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</si>
  <si>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</si>
  <si>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</si>
  <si>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</si>
  <si>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</si>
  <si>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</si>
  <si>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</si>
  <si>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</si>
  <si>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</si>
  <si>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</si>
  <si>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</si>
  <si>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</si>
  <si>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</si>
  <si>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</si>
  <si>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</si>
  <si>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</si>
  <si>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</si>
  <si>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</si>
  <si>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</si>
  <si>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</si>
  <si>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</si>
  <si>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</si>
  <si>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</si>
  <si>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</si>
  <si>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</si>
  <si>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</si>
  <si>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</si>
  <si>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</si>
  <si>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</si>
  <si>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</si>
  <si>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</si>
  <si>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</si>
  <si>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</si>
  <si>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</si>
  <si>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</si>
  <si>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</si>
  <si>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</si>
  <si>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</si>
  <si>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</si>
  <si>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</si>
  <si>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</si>
  <si>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</si>
  <si>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</si>
  <si>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</si>
  <si>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</si>
  <si>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</si>
  <si>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</si>
  <si>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</si>
  <si>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</si>
  <si>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</si>
  <si>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</si>
  <si>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</si>
  <si>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</si>
  <si>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</si>
  <si>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</si>
  <si>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</si>
  <si>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</si>
  <si>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</si>
  <si>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</si>
  <si>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</si>
  <si>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</si>
  <si>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</si>
  <si>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</si>
  <si>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</si>
  <si>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</si>
  <si>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</si>
  <si>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</si>
  <si>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</si>
  <si>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</si>
  <si>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</si>
  <si>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</si>
  <si>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</si>
  <si>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</si>
  <si>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</si>
  <si>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</si>
  <si>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</si>
  <si>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</si>
  <si>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</si>
  <si>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</si>
  <si>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</si>
  <si>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</si>
  <si>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</si>
  <si>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</si>
  <si>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</si>
  <si>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</si>
  <si>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</si>
  <si>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</si>
  <si>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</si>
  <si>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</si>
  <si>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</si>
  <si>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</si>
  <si>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</si>
  <si>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</si>
  <si>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</si>
  <si>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</si>
  <si>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</si>
  <si>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</si>
  <si>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</si>
  <si>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</si>
  <si>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</si>
  <si>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</si>
  <si>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</si>
  <si>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</si>
  <si>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</si>
  <si>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</si>
  <si>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</si>
  <si>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</si>
  <si>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</si>
  <si>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</si>
  <si>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</si>
  <si>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</si>
  <si>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</si>
  <si>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</si>
  <si>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</si>
  <si>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</si>
  <si>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</si>
  <si>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</si>
  <si>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</si>
  <si>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</si>
  <si>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</si>
  <si>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</si>
  <si>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</si>
  <si>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</si>
  <si>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</si>
  <si>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</si>
  <si>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</si>
  <si>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</si>
  <si>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</si>
  <si>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</si>
  <si>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</si>
  <si>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</si>
  <si>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</si>
  <si>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</si>
  <si>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</si>
  <si>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</si>
  <si>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</si>
  <si>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</si>
  <si>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</si>
  <si>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</si>
  <si>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</si>
  <si>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</si>
  <si>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</si>
  <si>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</si>
  <si>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</si>
  <si>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</si>
  <si>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</si>
  <si>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</si>
  <si>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</si>
  <si>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</si>
  <si>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</si>
  <si>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</si>
  <si>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</si>
  <si>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</si>
  <si>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</si>
  <si>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</si>
  <si>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</si>
  <si>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</si>
  <si>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</si>
  <si>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</si>
  <si>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</si>
  <si>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</si>
  <si>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</si>
  <si>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</si>
  <si>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</si>
  <si>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</si>
  <si>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</si>
  <si>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</si>
  <si>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</si>
  <si>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</si>
  <si>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</si>
  <si>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</si>
  <si>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</si>
  <si>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</si>
  <si>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</si>
  <si>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</si>
  <si>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</si>
  <si>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</si>
  <si>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</si>
  <si>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</si>
  <si>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</si>
  <si>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</si>
  <si>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</si>
  <si>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</si>
  <si>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</si>
  <si>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</si>
  <si>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</si>
  <si>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</si>
  <si>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</si>
  <si>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</si>
  <si>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</si>
  <si>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</si>
  <si>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</si>
  <si>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</si>
  <si>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</si>
  <si>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</si>
  <si>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</si>
  <si>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</si>
  <si>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</si>
  <si>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</si>
  <si>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</si>
  <si>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</si>
  <si>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</si>
  <si>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</si>
  <si>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</si>
  <si>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</si>
  <si>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</si>
  <si>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</si>
  <si>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</si>
  <si>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</si>
  <si>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</si>
  <si>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</si>
  <si>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</si>
  <si>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</si>
  <si>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</si>
  <si>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</si>
  <si>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</si>
  <si>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</si>
  <si>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</si>
  <si>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</si>
  <si>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</si>
  <si>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</si>
  <si>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</si>
  <si>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</si>
  <si>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</si>
  <si>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</si>
  <si>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</si>
  <si>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</si>
  <si>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</si>
  <si>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</si>
  <si>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</si>
  <si>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</si>
  <si>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</si>
  <si>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</si>
  <si>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</si>
  <si>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</si>
  <si>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</si>
  <si>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</si>
  <si>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</si>
  <si>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</si>
  <si>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</si>
  <si>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</si>
  <si>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</si>
  <si>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</si>
  <si>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</si>
  <si>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</si>
  <si>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</si>
  <si>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</si>
  <si>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</si>
  <si>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</si>
  <si>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</si>
  <si>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</si>
  <si>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</si>
  <si>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</si>
  <si>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</si>
  <si>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</si>
  <si>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</si>
  <si>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</si>
  <si>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</si>
  <si>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</si>
  <si>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</si>
  <si>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</si>
  <si>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</si>
  <si>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</si>
  <si>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</si>
  <si>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</si>
  <si>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</si>
  <si>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</si>
  <si>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</si>
  <si>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</si>
  <si>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</si>
  <si>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</si>
  <si>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</si>
  <si>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</si>
  <si>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</si>
  <si>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</si>
  <si>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</si>
  <si>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</si>
  <si>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</si>
  <si>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</si>
  <si>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</si>
  <si>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</si>
  <si>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</si>
  <si>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</si>
  <si>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</si>
  <si>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</si>
  <si>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</si>
  <si>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</si>
  <si>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</si>
  <si>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</si>
  <si>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</si>
  <si>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</si>
  <si>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</si>
  <si>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</si>
  <si>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</si>
  <si>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</si>
  <si>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</si>
  <si>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</si>
  <si>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</si>
  <si>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</si>
  <si>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</si>
  <si>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</si>
  <si>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</si>
  <si>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</si>
  <si>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</si>
  <si>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</si>
  <si>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</si>
  <si>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</si>
  <si>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</si>
  <si>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</si>
  <si>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</si>
  <si>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</si>
  <si>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</si>
  <si>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</si>
  <si>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</si>
  <si>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</si>
  <si>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</si>
  <si>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</si>
  <si>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</si>
  <si>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</si>
  <si>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</si>
  <si>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</si>
  <si>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</si>
  <si>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</si>
  <si>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</si>
  <si>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</si>
  <si>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</si>
  <si>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</si>
  <si>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</si>
  <si>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</si>
  <si>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</si>
  <si>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</si>
  <si>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</si>
  <si>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</si>
  <si>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</si>
  <si>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</si>
  <si>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</si>
  <si>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</si>
  <si>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</si>
  <si>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</si>
  <si>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</si>
  <si>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</si>
  <si>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</si>
  <si>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</si>
  <si>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</si>
  <si>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</si>
  <si>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</si>
  <si>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</si>
  <si>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</si>
  <si>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</si>
  <si>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</si>
  <si>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</si>
  <si>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</si>
  <si>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</si>
  <si>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</si>
  <si>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</si>
  <si>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</si>
  <si>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</si>
  <si>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</si>
  <si>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</si>
  <si>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</si>
  <si>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</si>
  <si>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</si>
  <si>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</si>
  <si>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</si>
  <si>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</si>
  <si>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</si>
  <si>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</si>
  <si>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</si>
  <si>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</si>
  <si>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</si>
  <si>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</si>
  <si>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</si>
  <si>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</si>
  <si>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</si>
  <si>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</si>
  <si>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</si>
  <si>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</si>
  <si>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</si>
  <si>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</si>
  <si>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</si>
  <si>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</si>
  <si>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</si>
  <si>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</si>
  <si>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</si>
  <si>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</si>
  <si>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</si>
  <si>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</si>
  <si>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</si>
  <si>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</si>
  <si>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</si>
  <si>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</si>
  <si>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</si>
  <si>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</si>
  <si>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</si>
  <si>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</si>
  <si>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</si>
  <si>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</si>
  <si>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</si>
  <si>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</si>
  <si>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</si>
  <si>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</si>
  <si>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</si>
  <si>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</si>
  <si>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</si>
  <si>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</si>
  <si>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</si>
  <si>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</si>
  <si>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</si>
  <si>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</si>
  <si>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</si>
  <si>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</si>
  <si>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</si>
  <si>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</si>
  <si>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</si>
  <si>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</si>
  <si>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</si>
  <si>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</si>
  <si>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</si>
  <si>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</si>
  <si>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</si>
  <si>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</si>
  <si>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</si>
  <si>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</si>
  <si>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</si>
  <si>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</si>
  <si>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</si>
  <si>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</si>
  <si>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</si>
  <si>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</si>
  <si>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</si>
  <si>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</si>
  <si>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</si>
  <si>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</si>
  <si>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</si>
  <si>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</si>
  <si>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</si>
  <si>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</si>
  <si>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</si>
  <si>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</si>
  <si>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</si>
  <si>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</si>
  <si>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</si>
  <si>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</si>
  <si>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</si>
  <si>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</si>
  <si>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</si>
  <si>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</si>
  <si>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</si>
  <si>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</si>
  <si>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</si>
  <si>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</si>
  <si>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</si>
  <si>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</si>
  <si>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</si>
  <si>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</si>
  <si>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</si>
  <si>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</si>
  <si>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</si>
  <si>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</si>
  <si>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</si>
  <si>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</si>
  <si>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</si>
  <si>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</si>
  <si>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</si>
  <si>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</si>
  <si>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</si>
  <si>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</si>
  <si>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</si>
  <si>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</si>
  <si>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</si>
  <si>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</si>
  <si>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</si>
  <si>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</si>
  <si>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</si>
  <si>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</si>
  <si>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</si>
  <si>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</si>
  <si>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</si>
  <si>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</si>
  <si>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</si>
  <si>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</si>
  <si>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</si>
  <si>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</si>
  <si>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</si>
  <si>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</si>
  <si>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</si>
  <si>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</si>
  <si>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</si>
  <si>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</si>
  <si>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</si>
  <si>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</si>
  <si>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</si>
  <si>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</si>
  <si>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</si>
  <si>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</si>
  <si>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</si>
  <si>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</si>
  <si>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</si>
  <si>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</si>
  <si>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</si>
  <si>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</si>
  <si>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</si>
  <si>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</si>
  <si>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</si>
  <si>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</si>
  <si>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</si>
  <si>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</si>
  <si>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</si>
  <si>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</si>
  <si>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</si>
  <si>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</si>
  <si>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</si>
  <si>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</si>
  <si>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</si>
  <si>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</si>
  <si>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</si>
  <si>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</si>
  <si>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</si>
  <si>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</si>
  <si>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</si>
  <si>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</si>
  <si>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</si>
  <si>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</si>
  <si>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</si>
  <si>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</si>
  <si>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</si>
  <si>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</si>
  <si>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</si>
  <si>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</si>
  <si>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</si>
  <si>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</si>
  <si>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</si>
  <si>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</si>
  <si>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</si>
  <si>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</si>
  <si>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</si>
  <si>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</si>
  <si>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</si>
  <si>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</si>
  <si>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</si>
  <si>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</si>
  <si>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</si>
  <si>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</si>
  <si>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</si>
  <si>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</si>
  <si>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</si>
  <si>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</si>
  <si>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</si>
  <si>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</si>
  <si>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</si>
  <si>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</si>
  <si>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</si>
  <si>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</si>
  <si>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</si>
  <si>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</si>
  <si>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</si>
  <si>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</si>
  <si>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</si>
  <si>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</si>
  <si>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</si>
  <si>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</si>
  <si>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</si>
  <si>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</si>
  <si>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</si>
  <si>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</si>
  <si>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</si>
  <si>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</si>
  <si>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</si>
  <si>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</si>
  <si>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</si>
  <si>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</si>
  <si>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</si>
  <si>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</si>
  <si>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</si>
  <si>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</si>
  <si>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</si>
  <si>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</si>
  <si>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</si>
  <si>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</si>
  <si>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</si>
  <si>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</si>
  <si>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</si>
  <si>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</si>
  <si>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</si>
  <si>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</si>
  <si>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</si>
  <si>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</si>
  <si>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</si>
  <si>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</si>
  <si>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</si>
  <si>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</si>
  <si>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</si>
  <si>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</si>
  <si>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</si>
  <si>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</si>
  <si>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</si>
  <si>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</si>
  <si>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</si>
  <si>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</si>
  <si>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</si>
  <si>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</si>
  <si>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</si>
  <si>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</si>
  <si>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</si>
  <si>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</si>
  <si>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</si>
  <si>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</si>
  <si>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</si>
  <si>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</si>
  <si>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</si>
  <si>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</si>
  <si>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</si>
  <si>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</si>
  <si>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</si>
  <si>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</si>
  <si>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</si>
  <si>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</si>
  <si>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</si>
  <si>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</si>
  <si>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</si>
  <si>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</si>
  <si>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</si>
  <si>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</si>
  <si>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</si>
  <si>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</si>
  <si>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</si>
  <si>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</si>
  <si>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</si>
  <si>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</si>
  <si>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</si>
  <si>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</si>
  <si>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</si>
  <si>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</si>
  <si>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</si>
  <si>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</si>
  <si>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</si>
  <si>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</si>
  <si>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</si>
  <si>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</si>
  <si>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</si>
  <si>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</si>
  <si>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</si>
  <si>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</si>
  <si>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</si>
  <si>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</si>
  <si>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</si>
  <si>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</si>
  <si>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</si>
  <si>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</si>
  <si>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</si>
  <si>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</si>
  <si>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</si>
  <si>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</si>
  <si>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</si>
  <si>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</si>
  <si>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</si>
  <si>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</si>
  <si>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</si>
  <si>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</si>
  <si>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</si>
  <si>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</si>
  <si>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</si>
  <si>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</si>
  <si>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</si>
  <si>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</si>
  <si>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</si>
  <si>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</si>
  <si>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</si>
  <si>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</si>
  <si>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</si>
  <si>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</si>
  <si>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</si>
  <si>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</si>
  <si>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</si>
  <si>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</si>
  <si>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</si>
  <si>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</si>
  <si>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</si>
  <si>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</si>
  <si>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</si>
  <si>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</si>
  <si>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</si>
  <si>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</si>
  <si>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</si>
  <si>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</si>
  <si>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</si>
  <si>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</si>
  <si>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</si>
  <si>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</si>
  <si>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</si>
  <si>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</si>
  <si>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</si>
  <si>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</si>
  <si>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</si>
  <si>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</si>
  <si>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</si>
  <si>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</si>
  <si>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</si>
  <si>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</si>
  <si>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</si>
  <si>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</si>
  <si>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</si>
  <si>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</si>
  <si>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</si>
  <si>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</si>
  <si>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</si>
  <si>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</si>
  <si>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</si>
  <si>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</si>
  <si>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</si>
  <si>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</si>
  <si>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</si>
  <si>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</si>
  <si>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</si>
  <si>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</si>
  <si>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</si>
  <si>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</si>
  <si>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</si>
  <si>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</si>
  <si>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</si>
  <si>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</si>
  <si>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</si>
  <si>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</si>
  <si>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</si>
  <si>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</si>
  <si>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</si>
  <si>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</si>
  <si>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</si>
  <si>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</si>
  <si>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</si>
  <si>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</si>
  <si>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</si>
  <si>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</si>
  <si>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</si>
  <si>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</si>
  <si>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</si>
  <si>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</si>
  <si>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</si>
  <si>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</si>
  <si>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</si>
  <si>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</si>
  <si>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</si>
  <si>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</si>
  <si>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</si>
  <si>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</si>
  <si>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</si>
  <si>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</si>
  <si>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</si>
  <si>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</si>
  <si>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</si>
  <si>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</si>
  <si>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</si>
  <si>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</si>
  <si>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</si>
  <si>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</si>
  <si>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</si>
  <si>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</si>
  <si>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</si>
  <si>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</si>
  <si>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</si>
  <si>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</si>
  <si>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</si>
  <si>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</si>
  <si>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</si>
  <si>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</si>
  <si>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</si>
  <si>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</si>
  <si>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</si>
  <si>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</si>
  <si>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</si>
  <si>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</si>
  <si>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</si>
  <si>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</si>
  <si>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</si>
  <si>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</si>
  <si>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</si>
  <si>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</si>
  <si>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</si>
  <si>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</si>
  <si>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</si>
  <si>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</si>
  <si>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</si>
  <si>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</si>
  <si>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</si>
  <si>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</si>
  <si>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</si>
  <si>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</si>
  <si>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</si>
  <si>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</si>
  <si>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</si>
  <si>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</si>
  <si>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</si>
  <si>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</si>
  <si>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</si>
  <si>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</si>
  <si>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</si>
  <si>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</si>
  <si>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</si>
  <si>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</si>
  <si>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</si>
  <si>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</si>
  <si>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</si>
  <si>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</si>
  <si>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</si>
  <si>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</si>
  <si>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</si>
  <si>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</si>
  <si>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</si>
  <si>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</si>
  <si>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</si>
  <si>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</si>
  <si>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</si>
  <si>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</si>
  <si>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</si>
  <si>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</si>
  <si>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</si>
  <si>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</si>
  <si>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</si>
  <si>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</si>
  <si>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</si>
  <si>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</si>
  <si>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</si>
  <si>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</si>
  <si>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</si>
  <si>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</si>
  <si>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</si>
  <si>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</si>
  <si>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</si>
  <si>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</si>
  <si>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</si>
  <si>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</si>
  <si>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</si>
  <si>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</si>
  <si>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</si>
  <si>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</si>
  <si>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</si>
  <si>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</si>
  <si>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</si>
  <si>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</si>
  <si>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</si>
  <si>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</si>
  <si>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</si>
  <si>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</si>
  <si>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</si>
  <si>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</si>
  <si>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</si>
  <si>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</si>
  <si>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</si>
  <si>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</si>
  <si>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</si>
  <si>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</si>
  <si>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</si>
  <si>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</si>
  <si>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</si>
  <si>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</si>
  <si>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</si>
  <si>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</si>
  <si>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</si>
  <si>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</si>
  <si>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</si>
  <si>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</si>
  <si>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</si>
  <si>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</si>
  <si>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</si>
  <si>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</si>
  <si>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</si>
  <si>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</si>
  <si>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</si>
  <si>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</si>
  <si>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</si>
  <si>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</si>
  <si>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</si>
  <si>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</si>
  <si>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</si>
  <si>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</si>
  <si>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</si>
  <si>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</si>
  <si>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</si>
  <si>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</si>
  <si>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</si>
  <si>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</si>
  <si>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</si>
  <si>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</si>
  <si>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</si>
  <si>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</si>
  <si>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</si>
  <si>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</si>
  <si>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</si>
  <si>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</si>
  <si>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</si>
  <si>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</si>
  <si>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</si>
  <si>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</si>
  <si>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</si>
  <si>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</si>
  <si>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</si>
  <si>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</si>
  <si>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</si>
  <si>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</si>
  <si>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</si>
  <si>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</si>
  <si>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</si>
  <si>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</si>
  <si>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</si>
  <si>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</si>
  <si>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</si>
  <si>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</si>
  <si>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</si>
  <si>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</si>
  <si>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</si>
  <si>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</si>
  <si>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</si>
  <si>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</si>
  <si>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</si>
  <si>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</si>
  <si>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</si>
  <si>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</si>
  <si>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</si>
  <si>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</si>
  <si>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</si>
  <si>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</si>
  <si>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</si>
  <si>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</si>
  <si>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</si>
  <si>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</si>
  <si>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</si>
  <si>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</si>
  <si>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</si>
  <si>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</si>
  <si>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</si>
  <si>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</si>
  <si>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</si>
  <si>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</si>
  <si>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</si>
  <si>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</si>
  <si>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</si>
  <si>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</si>
  <si>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</si>
  <si>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</si>
  <si>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</si>
  <si>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</si>
  <si>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</si>
  <si>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</si>
  <si>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</si>
  <si>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</si>
  <si>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</si>
  <si>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</si>
  <si>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</si>
  <si>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</si>
  <si>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</si>
  <si>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</si>
  <si>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</si>
  <si>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</si>
  <si>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</si>
  <si>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</si>
  <si>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</si>
  <si>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</si>
  <si>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</si>
  <si>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</si>
  <si>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</si>
  <si>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</si>
  <si>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</si>
  <si>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</si>
  <si>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</si>
  <si>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</si>
  <si>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</si>
  <si>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</si>
  <si>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</si>
  <si>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</si>
  <si>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</si>
  <si>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</si>
  <si>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</si>
  <si>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</si>
  <si>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</si>
  <si>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</si>
  <si>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</si>
  <si>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</si>
  <si>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</si>
  <si>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</si>
  <si>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</si>
  <si>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</si>
  <si>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</si>
  <si>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</si>
  <si>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</si>
  <si>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</si>
  <si>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</si>
  <si>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</si>
  <si>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</si>
  <si>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</si>
  <si>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</si>
  <si>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</si>
  <si>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</si>
  <si>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</si>
  <si>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</si>
  <si>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</si>
  <si>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</si>
  <si>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</si>
  <si>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</si>
  <si>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</si>
  <si>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</si>
  <si>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</si>
  <si>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</si>
  <si>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</si>
  <si>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</si>
  <si>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</si>
  <si>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</si>
  <si>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</si>
  <si>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</si>
  <si>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</si>
  <si>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</si>
  <si>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</si>
  <si>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</si>
  <si>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</si>
  <si>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</si>
  <si>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</si>
  <si>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</si>
  <si>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</si>
  <si>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</si>
  <si>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</si>
  <si>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</si>
  <si>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</si>
  <si>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</si>
  <si>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</si>
  <si>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</si>
  <si>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</si>
  <si>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</si>
  <si>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</si>
  <si>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</si>
  <si>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</si>
  <si>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</si>
  <si>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</si>
  <si>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</si>
  <si>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</si>
  <si>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</si>
  <si>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</si>
  <si>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</si>
  <si>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</si>
  <si>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</si>
  <si>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</si>
  <si>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</si>
  <si>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</si>
  <si>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</si>
  <si>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</si>
  <si>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</si>
  <si>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</si>
  <si>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</si>
  <si>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</si>
  <si>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</si>
  <si>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</si>
  <si>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</si>
  <si>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</si>
  <si>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</si>
  <si>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</si>
  <si>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</si>
  <si>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</si>
  <si>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</si>
  <si>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</si>
  <si>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</si>
  <si>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</si>
  <si>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</si>
  <si>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</si>
  <si>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</si>
  <si>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</si>
  <si>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</si>
  <si>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</si>
  <si>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</si>
  <si>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</si>
  <si>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</si>
  <si>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</si>
  <si>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</si>
  <si>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</si>
  <si>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</si>
  <si>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</si>
  <si>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</si>
  <si>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</si>
  <si>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</si>
  <si>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</si>
  <si>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</si>
  <si>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</si>
  <si>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</si>
  <si>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</si>
  <si>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</si>
  <si>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</si>
  <si>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</si>
  <si>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</si>
  <si>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</si>
  <si>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</si>
  <si>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</si>
  <si>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</si>
  <si>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</si>
  <si>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</si>
  <si>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</si>
  <si>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</si>
  <si>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</si>
  <si>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</si>
  <si>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</si>
  <si>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</si>
  <si>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</si>
  <si>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</si>
  <si>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</si>
  <si>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</si>
  <si>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</si>
  <si>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</si>
  <si>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</si>
  <si>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</si>
  <si>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</si>
  <si>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</si>
  <si>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</si>
  <si>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</si>
  <si>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</si>
  <si>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</si>
  <si>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</si>
  <si>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</si>
  <si>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</si>
  <si>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</si>
  <si>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</si>
  <si>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</si>
  <si>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</si>
  <si>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</si>
  <si>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</si>
  <si>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</si>
  <si>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</si>
  <si>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</si>
  <si>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</si>
  <si>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</si>
  <si>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</si>
  <si>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</si>
  <si>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</si>
  <si>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</si>
  <si>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</si>
  <si>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</si>
  <si>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</si>
  <si>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</si>
  <si>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</si>
  <si>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</si>
  <si>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</si>
  <si>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</si>
  <si>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</si>
  <si>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</si>
  <si>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</si>
  <si>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</si>
  <si>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</si>
  <si>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</si>
  <si>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</si>
  <si>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</si>
  <si>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</si>
  <si>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</si>
  <si>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</si>
  <si>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</si>
  <si>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</si>
  <si>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</si>
  <si>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</si>
  <si>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</si>
  <si>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</si>
  <si>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</si>
  <si>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</si>
  <si>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</si>
  <si>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</si>
  <si>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</si>
  <si>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</si>
  <si>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</si>
  <si>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</si>
  <si>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</si>
  <si>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</si>
  <si>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</si>
  <si>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</si>
  <si>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</si>
  <si>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</si>
  <si>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</si>
  <si>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</si>
  <si>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</si>
  <si>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</si>
  <si>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</si>
  <si>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</si>
  <si>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</si>
  <si>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</si>
  <si>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</si>
  <si>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</si>
  <si>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</si>
  <si>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</si>
  <si>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</si>
  <si>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</si>
  <si>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</si>
  <si>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</si>
  <si>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</si>
  <si>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</si>
  <si>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</si>
  <si>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</si>
  <si>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</si>
  <si>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</si>
  <si>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</si>
  <si>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</si>
  <si>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</si>
  <si>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</si>
  <si>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</si>
  <si>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</si>
  <si>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</si>
  <si>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</si>
  <si>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</si>
  <si>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</si>
  <si>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</si>
  <si>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</si>
  <si>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</si>
  <si>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</si>
  <si>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</si>
  <si>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</si>
  <si>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</si>
  <si>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</si>
  <si>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</si>
  <si>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</si>
  <si>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</si>
  <si>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</si>
  <si>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</si>
  <si>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</si>
  <si>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</si>
  <si>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</si>
  <si>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</si>
  <si>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</si>
  <si>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</si>
  <si>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</si>
  <si>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</si>
  <si>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</si>
  <si>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</si>
  <si>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</si>
  <si>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</si>
  <si>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</si>
  <si>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</si>
  <si>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</si>
  <si>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</si>
  <si>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</si>
  <si>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</si>
  <si>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</si>
  <si>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</si>
  <si>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</si>
  <si>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</si>
  <si>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</si>
  <si>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</si>
  <si>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</si>
  <si>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</si>
  <si>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</si>
  <si>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</si>
  <si>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</si>
  <si>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</si>
  <si>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</si>
  <si>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</si>
  <si>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</si>
  <si>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</si>
  <si>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</si>
  <si>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</si>
  <si>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</si>
  <si>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</si>
  <si>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</si>
  <si>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</si>
  <si>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</si>
  <si>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</si>
  <si>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</si>
  <si>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</si>
  <si>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</si>
  <si>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</si>
  <si>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</si>
  <si>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</si>
  <si>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</si>
  <si>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</si>
  <si>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</si>
  <si>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</si>
  <si>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</si>
  <si>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</si>
  <si>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</si>
  <si>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</si>
  <si>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</si>
  <si>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</si>
  <si>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</si>
  <si>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</si>
  <si>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</si>
  <si>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</si>
  <si>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</si>
  <si>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</si>
  <si>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</si>
  <si>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</si>
  <si>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</si>
  <si>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</si>
  <si>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</si>
  <si>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</si>
  <si>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</si>
  <si>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</si>
  <si>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</si>
  <si>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</si>
  <si>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</si>
  <si>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</si>
  <si>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</si>
  <si>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</si>
  <si>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</si>
  <si>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</si>
  <si>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</si>
  <si>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</si>
  <si>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</si>
  <si>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</si>
  <si>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</si>
  <si>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</si>
  <si>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</si>
  <si>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</si>
  <si>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</si>
  <si>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</si>
  <si>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</si>
  <si>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</si>
  <si>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</si>
  <si>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</si>
  <si>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</si>
  <si>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</si>
  <si>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</si>
  <si>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</si>
  <si>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</si>
  <si>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</si>
  <si>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</si>
  <si>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</si>
  <si>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</si>
  <si>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</si>
  <si>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</si>
  <si>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</si>
  <si>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</si>
  <si>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</si>
  <si>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</si>
  <si>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</si>
  <si>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</si>
  <si>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</si>
  <si>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</si>
  <si>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</si>
  <si>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</si>
  <si>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</si>
  <si>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</si>
  <si>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</si>
  <si>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</si>
  <si>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</si>
  <si>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</si>
  <si>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</si>
  <si>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</si>
  <si>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</si>
  <si>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</si>
  <si>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</si>
  <si>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</si>
  <si>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</si>
  <si>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</si>
  <si>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</si>
  <si>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</si>
  <si>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</si>
  <si>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</si>
  <si>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</si>
  <si>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</si>
  <si>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</si>
  <si>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</si>
  <si>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</si>
  <si>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</si>
  <si>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</si>
  <si>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</si>
  <si>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</si>
  <si>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</si>
  <si>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</si>
  <si>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</si>
  <si>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</si>
  <si>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</si>
  <si>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</si>
  <si>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</si>
  <si>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</si>
  <si>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</si>
  <si>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</si>
  <si>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</si>
  <si>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</si>
  <si>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</si>
  <si>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</si>
  <si>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</si>
  <si>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</si>
  <si>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</si>
  <si>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</si>
  <si>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</si>
  <si>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</si>
  <si>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</si>
  <si>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</si>
  <si>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</si>
  <si>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</si>
  <si>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</si>
  <si>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</si>
  <si>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</si>
  <si>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</si>
  <si>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</si>
  <si>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</si>
  <si>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</si>
  <si>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</si>
  <si>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</si>
  <si>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</si>
  <si>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</si>
  <si>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</si>
  <si>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</si>
  <si>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</si>
  <si>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</si>
  <si>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</si>
  <si>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</si>
  <si>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</si>
  <si>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</si>
  <si>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</si>
  <si>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</si>
  <si>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</si>
  <si>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</si>
  <si>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</si>
  <si>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</si>
  <si>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</si>
  <si>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</si>
  <si>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</si>
  <si>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</si>
  <si>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</si>
  <si>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</si>
  <si>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</si>
  <si>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</si>
  <si>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</si>
  <si>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</si>
  <si>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</si>
  <si>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</si>
  <si>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</si>
  <si>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</si>
  <si>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</si>
  <si>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</si>
  <si>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</si>
  <si>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</si>
  <si>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</si>
  <si>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</si>
  <si>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</si>
  <si>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</si>
  <si>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</si>
  <si>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</si>
  <si>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</si>
  <si>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</si>
  <si>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</si>
  <si>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</si>
  <si>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</si>
  <si>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</si>
  <si>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</si>
  <si>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</si>
  <si>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</si>
  <si>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</si>
  <si>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</si>
  <si>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</si>
  <si>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</si>
  <si>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</si>
  <si>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</si>
  <si>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</si>
  <si>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</si>
  <si>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</si>
  <si>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</si>
  <si>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</si>
  <si>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</si>
  <si>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</si>
  <si>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</si>
  <si>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</si>
  <si>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</si>
  <si>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</si>
  <si>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</si>
  <si>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</si>
  <si>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</si>
  <si>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</si>
  <si>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</si>
  <si>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</si>
  <si>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</si>
  <si>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</si>
  <si>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</si>
  <si>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</si>
  <si>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</si>
  <si>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</si>
  <si>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</si>
  <si>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</si>
  <si>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</si>
  <si>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</si>
  <si>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</si>
  <si>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</si>
  <si>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</si>
  <si>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</si>
  <si>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</si>
  <si>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</si>
  <si>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</si>
  <si>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</si>
  <si>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</si>
  <si>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</si>
  <si>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</si>
  <si>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</si>
  <si>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</si>
  <si>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</si>
  <si>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</si>
  <si>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</si>
  <si>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</si>
  <si>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</si>
  <si>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</si>
  <si>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</si>
  <si>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</si>
  <si>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</si>
  <si>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</si>
  <si>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</si>
  <si>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</si>
  <si>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</si>
  <si>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</si>
  <si>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</si>
  <si>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</si>
  <si>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</si>
  <si>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</si>
  <si>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</si>
  <si>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</si>
  <si>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</si>
  <si>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</si>
  <si>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</si>
  <si>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</si>
  <si>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</si>
  <si>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</si>
  <si>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</si>
  <si>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</si>
  <si>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</si>
  <si>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</si>
  <si>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</si>
  <si>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</si>
  <si>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</si>
  <si>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</si>
  <si>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</si>
  <si>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</si>
  <si>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</si>
  <si>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</si>
  <si>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</si>
  <si>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</si>
  <si>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</si>
  <si>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</si>
  <si>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</si>
  <si>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</si>
  <si>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</si>
  <si>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</si>
  <si>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</si>
  <si>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</si>
  <si>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</si>
  <si>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</si>
  <si>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</si>
  <si>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</si>
  <si>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</si>
  <si>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</si>
  <si>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</si>
  <si>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</si>
  <si>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</si>
  <si>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</si>
  <si>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</si>
  <si>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</si>
  <si>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</si>
  <si>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</si>
  <si>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</si>
  <si>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</si>
  <si>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</si>
  <si>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</si>
  <si>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</si>
  <si>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</si>
  <si>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</si>
  <si>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</si>
  <si>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</si>
  <si>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</si>
  <si>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</si>
  <si>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</si>
  <si>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</si>
  <si>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</si>
  <si>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</si>
  <si>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</si>
  <si>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</si>
  <si>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</si>
  <si>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</si>
  <si>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</si>
  <si>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</si>
  <si>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</si>
  <si>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</si>
  <si>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</si>
  <si>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</si>
  <si>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</si>
  <si>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</si>
  <si>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</si>
  <si>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</si>
  <si>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</si>
  <si>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</si>
  <si>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</si>
  <si>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</si>
  <si>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</si>
  <si>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</si>
  <si>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</si>
  <si>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</si>
  <si>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</si>
  <si>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</si>
  <si>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</si>
  <si>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</si>
  <si>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</si>
  <si>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</si>
  <si>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</si>
  <si>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</si>
  <si>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</si>
  <si>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</si>
  <si>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</si>
  <si>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</si>
  <si>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</si>
  <si>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</si>
  <si>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</si>
  <si>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</si>
  <si>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</si>
  <si>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</si>
  <si>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</si>
  <si>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</si>
  <si>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</si>
  <si>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</si>
  <si>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</si>
  <si>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</si>
  <si>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</si>
  <si>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</si>
  <si>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</si>
  <si>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</si>
  <si>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</si>
  <si>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</si>
  <si>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</si>
  <si>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</si>
  <si>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</si>
  <si>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</si>
  <si>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</si>
  <si>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</si>
  <si>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</si>
  <si>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</si>
  <si>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</si>
  <si>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</si>
  <si>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</si>
  <si>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</si>
  <si>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</si>
  <si>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</si>
  <si>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</si>
  <si>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</si>
  <si>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</si>
  <si>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</si>
  <si>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</si>
  <si>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</si>
  <si>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</si>
  <si>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</si>
  <si>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</si>
  <si>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</si>
  <si>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</si>
  <si>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</si>
  <si>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</si>
  <si>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</si>
  <si>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</si>
  <si>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</si>
  <si>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</si>
  <si>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</si>
  <si>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</si>
  <si>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</si>
  <si>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</si>
  <si>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</si>
  <si>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</si>
  <si>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</si>
  <si>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</si>
  <si>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</si>
  <si>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</si>
  <si>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</si>
  <si>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</si>
  <si>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</si>
  <si>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</si>
  <si>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</si>
  <si>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</si>
  <si>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</si>
  <si>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</si>
  <si>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</si>
  <si>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</si>
  <si>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</si>
  <si>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</si>
  <si>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</si>
  <si>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</si>
  <si>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</si>
  <si>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</si>
  <si>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</si>
  <si>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</si>
  <si>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</si>
  <si>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</si>
  <si>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</si>
  <si>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</si>
  <si>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</si>
  <si>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</si>
  <si>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</si>
  <si>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</si>
  <si>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</si>
  <si>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</si>
  <si>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</si>
  <si>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</si>
  <si>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</si>
  <si>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</si>
  <si>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</si>
  <si>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</si>
  <si>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</si>
  <si>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</si>
  <si>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</si>
  <si>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</si>
  <si>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</si>
  <si>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</si>
  <si>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</si>
  <si>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</si>
  <si>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</si>
  <si>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</si>
  <si>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</si>
  <si>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</si>
  <si>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</si>
  <si>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</si>
  <si>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</si>
  <si>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</si>
  <si>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</si>
  <si>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</si>
  <si>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</si>
  <si>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</si>
  <si>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</si>
  <si>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</si>
  <si>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</si>
  <si>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</si>
  <si>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</si>
  <si>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</si>
  <si>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</si>
  <si>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</si>
  <si>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</si>
  <si>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</si>
  <si>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</si>
  <si>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</si>
  <si>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</si>
  <si>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</si>
  <si>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</si>
  <si>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</si>
  <si>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</si>
  <si>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</si>
  <si>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</si>
  <si>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</si>
  <si>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</si>
  <si>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</si>
  <si>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</si>
  <si>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</si>
  <si>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</si>
  <si>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</si>
  <si>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</si>
  <si>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</si>
  <si>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</si>
  <si>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</si>
  <si>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</si>
  <si>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</si>
  <si>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</si>
  <si>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</si>
  <si>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</si>
  <si>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</si>
  <si>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</si>
  <si>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</si>
  <si>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</si>
  <si>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</si>
  <si>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</si>
  <si>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</si>
  <si>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</si>
  <si>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</si>
  <si>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</si>
  <si>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</si>
  <si>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</si>
  <si>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</si>
  <si>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</si>
  <si>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</si>
  <si>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</si>
  <si>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</si>
  <si>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</si>
  <si>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</si>
  <si>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</si>
  <si>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</si>
  <si>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</si>
  <si>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</si>
  <si>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</si>
  <si>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</si>
  <si>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</si>
  <si>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</si>
  <si>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</si>
  <si>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</si>
  <si>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</si>
  <si>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</si>
  <si>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</si>
  <si>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</si>
  <si>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</si>
  <si>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</si>
  <si>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</si>
  <si>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</si>
  <si>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</si>
  <si>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</si>
  <si>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</si>
  <si>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</si>
  <si>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</si>
  <si>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</si>
  <si>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</si>
  <si>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</si>
  <si>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</si>
  <si>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</si>
  <si>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</si>
  <si>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</si>
  <si>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</si>
  <si>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</si>
  <si>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</si>
  <si>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</si>
  <si>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</si>
  <si>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</si>
  <si>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</si>
  <si>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</si>
  <si>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</si>
  <si>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</si>
  <si>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</si>
  <si>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</si>
  <si>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</si>
  <si>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</si>
  <si>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</si>
  <si>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</si>
  <si>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</si>
  <si>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</si>
  <si>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</si>
  <si>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</si>
  <si>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</si>
  <si>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</si>
  <si>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</si>
  <si>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</si>
  <si>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</si>
  <si>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</si>
  <si>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</si>
  <si>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</si>
  <si>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</si>
  <si>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</si>
  <si>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</si>
  <si>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</si>
  <si>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</si>
  <si>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</si>
  <si>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</si>
  <si>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</si>
  <si>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</si>
  <si>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</si>
  <si>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</si>
  <si>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</si>
  <si>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</si>
  <si>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</si>
  <si>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</si>
  <si>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</si>
  <si>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</si>
  <si>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</si>
  <si>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</si>
  <si>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</si>
  <si>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</si>
  <si>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</si>
  <si>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</si>
  <si>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</si>
  <si>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</si>
  <si>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</si>
  <si>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</si>
  <si>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</si>
  <si>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</si>
  <si>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</si>
  <si>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</si>
  <si>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</si>
  <si>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</si>
  <si>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</si>
  <si>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</si>
  <si>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</si>
  <si>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</si>
  <si>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</si>
  <si>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</si>
  <si>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</si>
  <si>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</si>
  <si>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</si>
  <si>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</si>
  <si>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</si>
  <si>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</si>
  <si>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</si>
  <si>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</si>
  <si>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</si>
  <si>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</si>
  <si>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</si>
  <si>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</si>
  <si>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</si>
  <si>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</si>
  <si>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</si>
  <si>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</si>
  <si>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</si>
  <si>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</si>
  <si>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</si>
  <si>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</si>
  <si>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</si>
  <si>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</si>
  <si>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</si>
  <si>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</si>
  <si>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</si>
  <si>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</si>
  <si>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</si>
  <si>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</si>
  <si>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</si>
  <si>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</si>
  <si>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</si>
  <si>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</si>
  <si>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</si>
  <si>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</si>
  <si>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</si>
  <si>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</si>
  <si>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</si>
  <si>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</si>
  <si>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</si>
  <si>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</si>
  <si>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</si>
  <si>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</si>
  <si>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</si>
  <si>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</si>
  <si>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</si>
  <si>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</si>
  <si>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</si>
  <si>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</si>
  <si>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</si>
  <si>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</si>
  <si>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</si>
  <si>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</si>
  <si>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</si>
  <si>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</si>
  <si>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</si>
  <si>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</si>
  <si>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</si>
  <si>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</si>
  <si>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</si>
  <si>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</si>
  <si>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</si>
  <si>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</si>
  <si>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</si>
  <si>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</si>
  <si>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</si>
  <si>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</si>
  <si>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</si>
  <si>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</si>
  <si>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</si>
  <si>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</si>
  <si>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</si>
  <si>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</si>
  <si>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</si>
  <si>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</si>
  <si>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</si>
  <si>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</si>
  <si>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</si>
  <si>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</si>
  <si>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</si>
  <si>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</si>
  <si>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</si>
  <si>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</si>
  <si>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</si>
  <si>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</si>
  <si>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</si>
  <si>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</si>
  <si>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</si>
  <si>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</si>
  <si>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</si>
  <si>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</si>
  <si>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</si>
  <si>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</si>
  <si>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</si>
  <si>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</si>
  <si>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</si>
  <si>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</si>
  <si>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</si>
  <si>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</si>
  <si>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</si>
  <si>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</si>
  <si>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</si>
  <si>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</si>
  <si>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</si>
  <si>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</si>
  <si>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</si>
  <si>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</si>
  <si>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</si>
  <si>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</si>
  <si>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</si>
  <si>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</si>
  <si>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</si>
  <si>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</si>
  <si>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</si>
  <si>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</si>
  <si>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</si>
  <si>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</si>
  <si>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</si>
  <si>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</si>
  <si>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</si>
  <si>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</si>
  <si>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</si>
  <si>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</si>
  <si>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</si>
  <si>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</si>
  <si>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</si>
  <si>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</si>
  <si>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</si>
  <si>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</si>
  <si>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</si>
  <si>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</si>
  <si>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</si>
  <si>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</si>
  <si>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</si>
  <si>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</si>
  <si>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</si>
  <si>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</si>
  <si>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</si>
  <si>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</si>
  <si>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</si>
  <si>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</si>
  <si>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</si>
  <si>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</si>
  <si>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</si>
  <si>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</si>
  <si>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</si>
  <si>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</si>
  <si>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</si>
  <si>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</si>
  <si>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</si>
  <si>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</si>
  <si>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</si>
  <si>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</si>
  <si>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</si>
  <si>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</si>
  <si>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</si>
  <si>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</si>
  <si>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</si>
  <si>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</si>
  <si>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</si>
  <si>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</si>
  <si>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</si>
  <si>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</si>
  <si>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</si>
  <si>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</si>
  <si>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</si>
  <si>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</si>
  <si>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</si>
  <si>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</si>
  <si>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</si>
  <si>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</si>
  <si>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</si>
  <si>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</si>
  <si>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</si>
  <si>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</si>
  <si>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</si>
  <si>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</si>
  <si>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</si>
  <si>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</si>
  <si>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</si>
  <si>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</si>
  <si>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</si>
  <si>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</si>
  <si>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</si>
  <si>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</si>
  <si>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</si>
  <si>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</si>
  <si>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</si>
  <si>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</si>
  <si>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</si>
  <si>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</si>
  <si>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</si>
  <si>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</si>
  <si>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</si>
  <si>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</si>
  <si>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</si>
  <si>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</si>
  <si>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</si>
  <si>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</si>
  <si>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</si>
  <si>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</si>
  <si>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</si>
  <si>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</si>
  <si>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</si>
  <si>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</si>
  <si>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</si>
  <si>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</si>
  <si>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</si>
  <si>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</si>
  <si>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</si>
  <si>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</si>
  <si>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</si>
  <si>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</si>
  <si>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</si>
  <si>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</si>
  <si>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</si>
  <si>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</si>
  <si>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</si>
  <si>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</si>
  <si>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</si>
  <si>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</si>
  <si>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</si>
  <si>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</si>
  <si>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</si>
  <si>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</si>
  <si>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</si>
  <si>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</si>
  <si>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</si>
  <si>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</si>
  <si>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</si>
  <si>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</si>
  <si>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</si>
  <si>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</si>
  <si>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</si>
  <si>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</si>
  <si>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</si>
  <si>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</si>
  <si>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</si>
  <si>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</si>
  <si>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</si>
  <si>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</si>
  <si>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</si>
  <si>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</si>
  <si>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</si>
  <si>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</si>
  <si>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</si>
  <si>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</si>
  <si>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</si>
  <si>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</si>
  <si>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</si>
  <si>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</si>
  <si>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</si>
  <si>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</si>
  <si>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</si>
  <si>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</si>
  <si>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</si>
  <si>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</si>
  <si>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</si>
  <si>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</si>
  <si>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</si>
  <si>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</si>
  <si>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</si>
  <si>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</si>
  <si>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</si>
  <si>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</si>
  <si>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</si>
  <si>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</si>
  <si>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</si>
  <si>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</si>
  <si>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</si>
  <si>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</si>
  <si>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</si>
  <si>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</si>
  <si>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</si>
  <si>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</si>
  <si>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</si>
  <si>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</si>
  <si>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</si>
  <si>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</si>
  <si>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</si>
  <si>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</si>
  <si>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</si>
  <si>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</si>
  <si>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</si>
  <si>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</si>
  <si>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</si>
  <si>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</si>
  <si>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</si>
  <si>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</si>
  <si>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</si>
  <si>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</si>
  <si>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</si>
  <si>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</si>
  <si>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</si>
  <si>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</si>
  <si>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</si>
  <si>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</si>
  <si>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</si>
  <si>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</si>
  <si>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</si>
  <si>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</si>
  <si>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</si>
  <si>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</si>
  <si>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</si>
  <si>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</si>
  <si>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</si>
  <si>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</si>
  <si>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</si>
  <si>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</si>
  <si>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</si>
  <si>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</si>
  <si>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</si>
  <si>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</si>
  <si>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</si>
  <si>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</si>
  <si>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</si>
  <si>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</si>
  <si>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</si>
  <si>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</si>
  <si>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</si>
  <si>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</si>
  <si>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</si>
  <si>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</si>
  <si>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</si>
  <si>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</si>
  <si>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</si>
  <si>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</si>
  <si>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</si>
  <si>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</si>
  <si>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</si>
  <si>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</si>
  <si>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</si>
  <si>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</si>
  <si>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</si>
  <si>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</si>
  <si>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</si>
  <si>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</si>
  <si>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</si>
  <si>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</si>
  <si>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</si>
  <si>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</si>
  <si>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</si>
  <si>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</si>
  <si>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</si>
  <si>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</si>
  <si>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</si>
  <si>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</si>
  <si>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</si>
  <si>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</si>
  <si>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</si>
  <si>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</si>
  <si>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</si>
  <si>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</si>
  <si>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</si>
  <si>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</si>
  <si>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</si>
  <si>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</si>
  <si>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</si>
  <si>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</si>
  <si>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</si>
  <si>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</si>
  <si>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</si>
  <si>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</si>
  <si>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</si>
  <si>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</si>
  <si>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</si>
  <si>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</si>
  <si>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</si>
  <si>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</si>
  <si>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</si>
  <si>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</si>
  <si>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</si>
  <si>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</si>
  <si>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</si>
  <si>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</si>
  <si>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</si>
  <si>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</si>
  <si>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</si>
  <si>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</si>
  <si>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</si>
  <si>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</si>
  <si>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</si>
  <si>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</si>
  <si>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</si>
  <si>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</si>
  <si>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</si>
  <si>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</si>
  <si>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</si>
  <si>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</si>
  <si>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</si>
  <si>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</si>
  <si>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</si>
  <si>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</si>
  <si>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</si>
  <si>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</si>
  <si>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</si>
  <si>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</si>
  <si>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</si>
  <si>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</si>
  <si>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</si>
  <si>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</si>
  <si>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</si>
  <si>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</si>
  <si>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</si>
  <si>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</si>
  <si>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</si>
  <si>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</si>
  <si>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</si>
  <si>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</si>
  <si>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</si>
  <si>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</si>
  <si>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</si>
  <si>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</si>
  <si>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</si>
  <si>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</si>
  <si>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</si>
  <si>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</si>
  <si>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</si>
  <si>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</si>
  <si>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</si>
  <si>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</si>
  <si>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</si>
  <si>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</si>
  <si>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</si>
  <si>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</si>
  <si>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</si>
  <si>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</si>
  <si>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</si>
  <si>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</si>
  <si>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</si>
  <si>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</si>
  <si>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</si>
  <si>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</si>
  <si>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</si>
  <si>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</si>
  <si>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</si>
  <si>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</si>
  <si>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</si>
  <si>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</si>
  <si>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</si>
  <si>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</si>
  <si>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</si>
  <si>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</si>
  <si>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</si>
  <si>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</si>
  <si>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</si>
  <si>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</si>
  <si>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</si>
  <si>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</si>
  <si>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</si>
  <si>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</si>
  <si>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</si>
  <si>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</si>
  <si>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</si>
  <si>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</si>
  <si>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</si>
  <si>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</si>
  <si>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</si>
  <si>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</si>
  <si>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</si>
  <si>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</si>
  <si>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</si>
  <si>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</si>
  <si>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</si>
  <si>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</si>
  <si>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</si>
  <si>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</si>
  <si>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</si>
  <si>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</si>
  <si>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</si>
  <si>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</si>
  <si>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</si>
  <si>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</si>
  <si>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</si>
  <si>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</si>
  <si>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</si>
  <si>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</si>
  <si>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</si>
  <si>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</si>
  <si>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</si>
  <si>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</si>
  <si>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</si>
  <si>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</si>
  <si>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</si>
  <si>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</si>
  <si>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</si>
  <si>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</si>
  <si>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</si>
  <si>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</si>
  <si>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</si>
  <si>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</si>
  <si>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</si>
  <si>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</si>
  <si>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</si>
  <si>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</si>
  <si>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</si>
  <si>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</si>
  <si>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</si>
  <si>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</si>
  <si>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</si>
  <si>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</si>
  <si>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</si>
  <si>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</si>
  <si>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</si>
  <si>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</si>
  <si>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</si>
  <si>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</si>
  <si>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</si>
  <si>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</si>
  <si>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</si>
  <si>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</si>
  <si>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</si>
  <si>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</si>
  <si>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</si>
  <si>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</si>
  <si>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</si>
  <si>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</si>
  <si>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</si>
  <si>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</si>
  <si>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</si>
  <si>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</si>
  <si>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</si>
  <si>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</si>
  <si>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</si>
  <si>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</si>
  <si>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</si>
  <si>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</si>
  <si>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</si>
  <si>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</si>
  <si>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</si>
  <si>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</si>
  <si>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</si>
  <si>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</si>
  <si>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</si>
  <si>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</si>
  <si>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</si>
  <si>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</si>
  <si>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</si>
  <si>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</si>
  <si>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</si>
  <si>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</si>
  <si>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</si>
  <si>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</si>
  <si>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</si>
  <si>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</si>
  <si>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</si>
  <si>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</si>
  <si>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</si>
  <si>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</si>
  <si>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</si>
  <si>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</si>
  <si>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</si>
  <si>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</si>
  <si>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</si>
  <si>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</si>
  <si>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</si>
  <si>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</si>
  <si>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</si>
  <si>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</si>
  <si>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</si>
  <si>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</si>
  <si>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</si>
  <si>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</si>
  <si>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</si>
  <si>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</si>
  <si>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</si>
  <si>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</si>
  <si>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</si>
  <si>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</si>
  <si>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</si>
  <si>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</si>
  <si>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</si>
  <si>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</si>
  <si>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</si>
  <si>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</si>
  <si>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</si>
  <si>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</si>
  <si>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</si>
  <si>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</si>
  <si>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</si>
  <si>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</si>
  <si>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</si>
  <si>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</si>
  <si>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</si>
  <si>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</si>
  <si>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</si>
  <si>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</si>
  <si>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</si>
  <si>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</si>
  <si>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</si>
  <si>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</si>
  <si>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</si>
  <si>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</si>
  <si>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</si>
  <si>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</si>
  <si>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</si>
  <si>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</si>
  <si>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</si>
  <si>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</si>
  <si>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</si>
  <si>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</si>
  <si>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</si>
  <si>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</si>
  <si>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</si>
  <si>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</si>
  <si>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</si>
  <si>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</si>
  <si>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</si>
  <si>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</si>
  <si>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</si>
  <si>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</si>
  <si>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</si>
  <si>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</si>
  <si>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</si>
  <si>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</si>
  <si>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</si>
  <si>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</si>
  <si>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</si>
  <si>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</si>
  <si>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</si>
  <si>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</si>
  <si>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</si>
  <si>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</si>
  <si>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</si>
  <si>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</si>
  <si>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</si>
  <si>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</si>
  <si>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</si>
  <si>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</si>
  <si>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</si>
  <si>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</si>
  <si>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</si>
  <si>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</si>
  <si>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</si>
  <si>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</si>
  <si>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</si>
  <si>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</si>
  <si>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</si>
  <si>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</si>
  <si>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</si>
  <si>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</si>
  <si>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</si>
  <si>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</si>
  <si>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</si>
  <si>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</si>
  <si>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</si>
  <si>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</si>
  <si>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</si>
  <si>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</si>
  <si>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</si>
  <si>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</si>
  <si>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</si>
  <si>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</si>
  <si>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</si>
  <si>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</si>
  <si>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</si>
  <si>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</si>
  <si>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</si>
  <si>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</si>
  <si>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</si>
  <si>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</si>
  <si>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</si>
  <si>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</si>
  <si>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</si>
  <si>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</si>
  <si>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</si>
  <si>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</si>
  <si>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</si>
  <si>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</si>
  <si>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</si>
  <si>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</si>
  <si>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</si>
  <si>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</si>
  <si>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</si>
  <si>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</si>
  <si>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</si>
  <si>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</si>
  <si>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</si>
  <si>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</si>
  <si>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</si>
  <si>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</si>
  <si>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</si>
  <si>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</si>
  <si>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</si>
  <si>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</si>
  <si>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</si>
  <si>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</si>
  <si>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</si>
  <si>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</si>
  <si>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</si>
  <si>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</si>
  <si>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</si>
  <si>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</si>
  <si>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</si>
  <si>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</si>
  <si>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</si>
  <si>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</si>
  <si>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</si>
  <si>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</si>
  <si>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</si>
  <si>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</si>
  <si>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</si>
  <si>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</si>
  <si>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</si>
  <si>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</si>
  <si>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</si>
  <si>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</si>
  <si>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</si>
  <si>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</si>
  <si>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</si>
  <si>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</si>
  <si>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</si>
  <si>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</si>
  <si>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</si>
  <si>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</si>
  <si>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</si>
  <si>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</si>
  <si>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</si>
  <si>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</si>
  <si>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</si>
  <si>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</si>
  <si>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</si>
  <si>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</si>
  <si>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</si>
  <si>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</si>
  <si>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</si>
  <si>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</si>
  <si>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</si>
  <si>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</si>
  <si>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</si>
  <si>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</si>
  <si>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</si>
  <si>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</si>
  <si>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</si>
  <si>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</si>
  <si>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</si>
  <si>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</si>
  <si>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</si>
  <si>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</si>
  <si>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</si>
  <si>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</si>
  <si>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</si>
  <si>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</si>
  <si>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</si>
  <si>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</si>
  <si>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</si>
  <si>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</si>
  <si>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</si>
  <si>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</si>
  <si>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</si>
  <si>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</si>
  <si>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</si>
  <si>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</si>
  <si>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</si>
  <si>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</si>
  <si>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</si>
  <si>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</si>
  <si>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</si>
  <si>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</si>
  <si>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</si>
  <si>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</si>
  <si>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</si>
  <si>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</si>
  <si>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</si>
  <si>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</si>
  <si>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</si>
  <si>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</si>
  <si>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</si>
  <si>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</si>
  <si>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</si>
  <si>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</si>
  <si>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</si>
  <si>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</si>
  <si>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</si>
  <si>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</si>
  <si>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</si>
  <si>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</si>
  <si>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</si>
  <si>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</si>
  <si>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</si>
  <si>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</si>
  <si>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</si>
  <si>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</si>
  <si>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</si>
  <si>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</si>
  <si>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</si>
  <si>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</si>
  <si>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</si>
  <si>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</si>
  <si>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</si>
  <si>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</si>
  <si>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</si>
  <si>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</si>
  <si>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</si>
  <si>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</si>
  <si>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</si>
  <si>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</si>
  <si>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</si>
  <si>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</si>
  <si>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</si>
  <si>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</si>
  <si>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</si>
  <si>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</si>
  <si>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</si>
  <si>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</si>
  <si>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</si>
  <si>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</si>
  <si>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</si>
  <si>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</si>
  <si>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</si>
  <si>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</si>
  <si>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</si>
  <si>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</si>
  <si>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</si>
  <si>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</si>
  <si>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</si>
  <si>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</si>
  <si>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</si>
  <si>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</si>
  <si>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</si>
  <si>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</si>
  <si>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</si>
  <si>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</si>
  <si>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</si>
  <si>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</si>
  <si>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</si>
  <si>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</si>
  <si>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</si>
  <si>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</si>
  <si>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</si>
  <si>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</si>
  <si>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</si>
  <si>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</si>
  <si>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</si>
  <si>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</si>
  <si>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</si>
  <si>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</si>
  <si>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</si>
  <si>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</si>
  <si>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</si>
  <si>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</si>
  <si>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</si>
  <si>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</si>
  <si>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</si>
  <si>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</si>
  <si>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</si>
  <si>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</si>
  <si>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</si>
  <si>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</si>
  <si>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</si>
  <si>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</si>
  <si>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</si>
  <si>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</si>
  <si>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</si>
  <si>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</si>
  <si>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</si>
  <si>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</si>
  <si>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</si>
  <si>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</si>
  <si>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</si>
  <si>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</si>
  <si>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</si>
  <si>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</si>
  <si>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</si>
  <si>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</si>
  <si>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</si>
  <si>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</si>
  <si>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</si>
  <si>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</si>
  <si>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</si>
  <si>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</si>
  <si>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</si>
  <si>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</si>
  <si>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</si>
  <si>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</si>
  <si>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</si>
  <si>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</si>
  <si>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</si>
  <si>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</si>
  <si>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</si>
  <si>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</si>
  <si>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</si>
  <si>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</si>
  <si>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</si>
  <si>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</si>
  <si>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</si>
  <si>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</si>
  <si>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</si>
  <si>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</si>
  <si>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</si>
  <si>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</si>
  <si>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</si>
  <si>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</si>
  <si>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</si>
  <si>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</si>
  <si>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</si>
  <si>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</si>
  <si>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</si>
  <si>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</si>
  <si>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</si>
  <si>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</si>
  <si>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</si>
  <si>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</si>
  <si>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</si>
  <si>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</si>
  <si>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</si>
  <si>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</si>
  <si>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</si>
  <si>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</si>
  <si>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</si>
  <si>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</si>
  <si>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</si>
  <si>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</si>
  <si>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</si>
  <si>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</si>
  <si>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</si>
  <si>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</si>
  <si>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</si>
  <si>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</si>
  <si>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</si>
  <si>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</si>
  <si>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</si>
  <si>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</si>
  <si>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</si>
  <si>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</si>
  <si>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</si>
  <si>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</si>
  <si>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</si>
  <si>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</si>
  <si>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</si>
  <si>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</si>
  <si>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</si>
  <si>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</si>
  <si>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</si>
  <si>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</si>
  <si>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</si>
  <si>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</si>
  <si>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</si>
  <si>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</si>
  <si>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</si>
  <si>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</si>
  <si>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</si>
  <si>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</si>
  <si>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</si>
  <si>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</si>
  <si>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</si>
  <si>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</si>
  <si>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</si>
  <si>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</si>
  <si>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</si>
  <si>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</si>
  <si>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</si>
  <si>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</si>
  <si>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</si>
  <si>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</si>
  <si>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</si>
  <si>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</si>
  <si>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</si>
  <si>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</si>
  <si>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</si>
  <si>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</si>
  <si>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</si>
  <si>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</si>
  <si>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</si>
  <si>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</si>
  <si>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</si>
  <si>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</si>
  <si>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</si>
  <si>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</si>
  <si>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</si>
  <si>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</si>
  <si>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</si>
  <si>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</si>
  <si>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</si>
  <si>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</si>
  <si>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</si>
  <si>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</si>
  <si>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</si>
  <si>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</si>
  <si>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</si>
  <si>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</si>
  <si>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</si>
  <si>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</si>
  <si>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</si>
  <si>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</si>
  <si>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</si>
  <si>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</si>
  <si>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</si>
  <si>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</si>
  <si>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</si>
  <si>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</si>
  <si>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</si>
  <si>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</si>
  <si>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</si>
  <si>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</si>
  <si>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</si>
  <si>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</si>
  <si>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</si>
  <si>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</si>
  <si>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</si>
  <si>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</si>
  <si>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</si>
  <si>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</si>
  <si>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</si>
  <si>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</si>
  <si>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</si>
  <si>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</si>
  <si>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</si>
  <si>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</si>
  <si>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</si>
  <si>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</si>
  <si>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</si>
  <si>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</si>
  <si>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</si>
  <si>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</si>
  <si>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</si>
  <si>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</si>
  <si>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</si>
  <si>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</si>
  <si>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</si>
  <si>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</si>
  <si>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</si>
  <si>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</si>
  <si>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</si>
  <si>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</si>
  <si>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</si>
  <si>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</si>
  <si>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</si>
  <si>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</si>
  <si>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</si>
  <si>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</si>
  <si>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</si>
  <si>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</si>
  <si>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</si>
  <si>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</si>
  <si>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</si>
  <si>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</si>
  <si>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</si>
  <si>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</si>
  <si>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</si>
  <si>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</si>
  <si>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</si>
  <si>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</si>
  <si>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</si>
  <si>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</si>
  <si>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</si>
  <si>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</si>
  <si>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</si>
  <si>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</si>
  <si>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</si>
  <si>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</si>
  <si>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</si>
  <si>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</si>
  <si>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</si>
  <si>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</si>
  <si>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</si>
  <si>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</si>
  <si>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</si>
  <si>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</si>
  <si>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</si>
  <si>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</si>
  <si>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</si>
  <si>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</si>
  <si>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</si>
  <si>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</si>
  <si>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</si>
  <si>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</si>
  <si>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</si>
  <si>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</si>
  <si>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</si>
  <si>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</si>
  <si>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</si>
  <si>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</si>
  <si>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</si>
  <si>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</si>
  <si>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</si>
  <si>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</si>
  <si>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</si>
  <si>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</si>
  <si>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</si>
  <si>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</si>
  <si>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</si>
  <si>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</si>
  <si>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</si>
  <si>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</si>
  <si>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</si>
  <si>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</si>
  <si>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</si>
  <si>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</si>
  <si>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</si>
  <si>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</si>
  <si>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</si>
  <si>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</si>
  <si>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</si>
  <si>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</si>
  <si>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</si>
  <si>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</si>
  <si>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</si>
  <si>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</si>
  <si>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</si>
  <si>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</si>
  <si>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</si>
  <si>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</si>
  <si>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</si>
  <si>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</si>
  <si>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</si>
  <si>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</si>
  <si>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</si>
  <si>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</si>
  <si>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</si>
  <si>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</si>
  <si>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</si>
  <si>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</si>
  <si>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</si>
  <si>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</si>
  <si>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</si>
  <si>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</si>
  <si>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</si>
  <si>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</si>
  <si>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</si>
  <si>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</si>
  <si>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</si>
  <si>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</si>
  <si>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</si>
  <si>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</si>
  <si>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</si>
  <si>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</si>
  <si>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</si>
  <si>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</si>
  <si>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</si>
  <si>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</si>
  <si>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</si>
  <si>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</si>
  <si>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</si>
  <si>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</si>
  <si>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</si>
  <si>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</si>
  <si>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</si>
  <si>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</si>
  <si>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</si>
  <si>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</si>
  <si>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</si>
  <si>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</si>
  <si>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</si>
  <si>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</si>
  <si>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</si>
  <si>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</si>
  <si>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</si>
  <si>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</si>
  <si>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</si>
  <si>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</si>
  <si>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</si>
  <si>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</si>
  <si>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</si>
  <si>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</si>
  <si>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</si>
  <si>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</si>
  <si>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</si>
  <si>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</si>
  <si>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</si>
  <si>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</si>
  <si>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</si>
  <si>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</si>
  <si>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</si>
  <si>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</si>
  <si>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</si>
  <si>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</si>
  <si>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</si>
  <si>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</si>
  <si>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</si>
  <si>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</si>
  <si>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</si>
  <si>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</si>
  <si>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</si>
  <si>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</si>
  <si>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</si>
  <si>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</si>
  <si>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</si>
  <si>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</si>
  <si>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</si>
  <si>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</si>
  <si>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</si>
  <si>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</si>
  <si>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</si>
  <si>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</si>
  <si>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</si>
  <si>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</si>
  <si>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</si>
  <si>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</si>
  <si>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</si>
  <si>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</si>
  <si>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</si>
  <si>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</si>
  <si>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</si>
  <si>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</si>
  <si>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</si>
  <si>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</si>
  <si>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</si>
  <si>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</si>
  <si>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</si>
  <si>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</si>
  <si>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</si>
  <si>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</si>
  <si>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</si>
  <si>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</si>
  <si>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</si>
  <si>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</si>
  <si>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</si>
  <si>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</si>
  <si>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</si>
  <si>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</si>
  <si>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</si>
  <si>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</si>
  <si>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</si>
  <si>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</si>
  <si>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</si>
  <si>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</si>
  <si>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</si>
  <si>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</si>
  <si>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</si>
  <si>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</si>
  <si>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</si>
  <si>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</si>
  <si>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</si>
  <si>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</si>
  <si>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</si>
  <si>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</si>
  <si>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</si>
  <si>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</si>
  <si>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</si>
  <si>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</si>
  <si>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</si>
  <si>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</si>
  <si>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</si>
  <si>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</si>
  <si>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</si>
  <si>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</si>
  <si>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</si>
  <si>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</si>
  <si>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</si>
  <si>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</si>
  <si>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</si>
  <si>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</si>
  <si>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</si>
  <si>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</si>
  <si>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</si>
  <si>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</si>
  <si>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</si>
  <si>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</si>
  <si>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</si>
  <si>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</si>
  <si>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</si>
  <si>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</si>
  <si>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</si>
  <si>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</si>
  <si>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</si>
  <si>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</si>
  <si>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</si>
  <si>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</si>
  <si>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</si>
  <si>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</si>
  <si>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</si>
  <si>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</si>
  <si>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</si>
  <si>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</si>
  <si>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</si>
  <si>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</si>
  <si>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</si>
  <si>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</si>
  <si>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</si>
  <si>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</si>
  <si>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</si>
  <si>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</si>
  <si>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</si>
  <si>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</si>
  <si>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</si>
  <si>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</si>
  <si>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</si>
  <si>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</si>
  <si>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</si>
  <si>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</si>
  <si>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</si>
  <si>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</si>
  <si>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</si>
  <si>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</si>
  <si>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</si>
  <si>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</si>
  <si>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</si>
  <si>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</si>
  <si>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</si>
  <si>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</si>
  <si>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</si>
  <si>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</si>
  <si>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</si>
  <si>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</si>
  <si>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</si>
  <si>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</si>
  <si>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</si>
  <si>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</si>
  <si>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</si>
  <si>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</si>
  <si>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</si>
  <si>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</si>
  <si>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</si>
  <si>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</si>
  <si>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</si>
  <si>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</si>
  <si>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</si>
  <si>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</si>
  <si>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</si>
  <si>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</si>
  <si>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</si>
  <si>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</si>
  <si>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</si>
  <si>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</si>
  <si>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</si>
  <si>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</si>
  <si>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</si>
  <si>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</si>
  <si>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</si>
  <si>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</si>
  <si>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</si>
  <si>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</si>
  <si>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</si>
  <si>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</si>
  <si>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</si>
  <si>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</si>
  <si>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</si>
  <si>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</si>
  <si>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</si>
  <si>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</si>
  <si>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</si>
  <si>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</si>
  <si>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</si>
  <si>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</si>
  <si>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</si>
  <si>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</si>
  <si>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</si>
  <si>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</si>
  <si>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</si>
  <si>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</si>
  <si>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</si>
  <si>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</si>
  <si>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</si>
  <si>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</si>
  <si>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</si>
  <si>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</si>
  <si>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</si>
  <si>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</si>
  <si>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</si>
  <si>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</si>
  <si>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</si>
  <si>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</si>
  <si>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</si>
  <si>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</si>
  <si>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</si>
  <si>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</si>
  <si>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</si>
  <si>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</si>
  <si>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</si>
  <si>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</si>
  <si>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</si>
  <si>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</si>
  <si>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</si>
  <si>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</si>
  <si>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</si>
  <si>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</si>
  <si>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</si>
  <si>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</si>
  <si>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</si>
  <si>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</si>
  <si>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</si>
  <si>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</si>
  <si>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</si>
  <si>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</si>
  <si>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</si>
  <si>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</si>
  <si>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</si>
  <si>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</si>
  <si>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</si>
  <si>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</si>
  <si>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</si>
  <si>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</si>
  <si>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</si>
  <si>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</si>
  <si>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</si>
  <si>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</si>
  <si>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</si>
  <si>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</si>
  <si>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</si>
  <si>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</si>
  <si>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</si>
  <si>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</si>
  <si>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</si>
  <si>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</si>
  <si>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</si>
  <si>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</si>
  <si>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</si>
  <si>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</si>
  <si>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</si>
  <si>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</si>
  <si>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</si>
  <si>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</si>
  <si>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</si>
  <si>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</si>
  <si>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</si>
  <si>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</si>
  <si>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</si>
  <si>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</si>
  <si>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</si>
  <si>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</si>
  <si>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</si>
  <si>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</si>
  <si>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</si>
  <si>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</si>
  <si>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</si>
  <si>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</si>
  <si>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</si>
  <si>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</si>
  <si>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</si>
  <si>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</si>
  <si>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</si>
  <si>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</si>
  <si>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</si>
  <si>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</si>
  <si>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</si>
  <si>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</si>
  <si>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</si>
  <si>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</si>
  <si>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</si>
  <si>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</si>
  <si>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</si>
  <si>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</si>
  <si>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</si>
  <si>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</si>
  <si>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</si>
  <si>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</si>
  <si>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</si>
  <si>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</si>
  <si>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</si>
  <si>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</si>
  <si>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</si>
  <si>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</si>
  <si>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</si>
  <si>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</si>
  <si>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</si>
  <si>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</si>
  <si>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</si>
  <si>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</si>
  <si>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</si>
  <si>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</si>
  <si>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</si>
  <si>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</si>
  <si>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</si>
  <si>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</si>
  <si>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</si>
  <si>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</si>
  <si>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</si>
  <si>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</si>
  <si>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</si>
  <si>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</si>
  <si>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</si>
  <si>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</si>
  <si>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</si>
  <si>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</si>
  <si>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</si>
  <si>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</si>
  <si>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</si>
  <si>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</si>
  <si>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</si>
  <si>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</si>
  <si>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</si>
  <si>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</si>
  <si>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</si>
  <si>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</si>
  <si>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</si>
  <si>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</si>
  <si>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</si>
  <si>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</si>
  <si>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</si>
  <si>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</si>
  <si>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</si>
  <si>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</si>
  <si>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</si>
  <si>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</si>
  <si>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</si>
  <si>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</si>
  <si>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</si>
  <si>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</si>
  <si>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</si>
  <si>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</si>
  <si>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</si>
  <si>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</si>
  <si>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</si>
  <si>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</si>
  <si>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</si>
  <si>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</si>
  <si>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</si>
  <si>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</si>
  <si>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</si>
  <si>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</si>
  <si>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</si>
  <si>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</si>
  <si>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</si>
  <si>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</si>
  <si>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</si>
  <si>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</si>
  <si>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</si>
  <si>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</si>
  <si>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</si>
  <si>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</si>
  <si>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</si>
  <si>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</si>
  <si>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</si>
  <si>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</si>
  <si>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</si>
  <si>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</si>
  <si>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</si>
  <si>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</si>
  <si>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</si>
  <si>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</si>
  <si>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</si>
  <si>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</si>
  <si>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</si>
  <si>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</si>
  <si>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</si>
  <si>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</si>
  <si>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</si>
  <si>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</si>
  <si>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</si>
  <si>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</si>
  <si>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</si>
  <si>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</si>
  <si>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</si>
  <si>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</si>
  <si>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</si>
  <si>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</si>
  <si>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</si>
  <si>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</si>
  <si>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</si>
  <si>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</si>
  <si>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</si>
  <si>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</si>
  <si>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</si>
  <si>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</si>
  <si>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</si>
  <si>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</si>
  <si>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</si>
  <si>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</si>
  <si>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</si>
  <si>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</si>
  <si>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</si>
  <si>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</si>
  <si>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</si>
  <si>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</si>
  <si>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</si>
  <si>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</si>
  <si>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</si>
  <si>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</si>
  <si>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</si>
  <si>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</si>
  <si>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</si>
  <si>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</si>
  <si>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</si>
  <si>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</si>
  <si>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</si>
  <si>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</si>
  <si>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</si>
  <si>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</si>
  <si>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</si>
  <si>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</si>
  <si>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</si>
  <si>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</si>
  <si>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</si>
  <si>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</si>
  <si>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</si>
  <si>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</si>
  <si>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</si>
  <si>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</si>
  <si>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</si>
  <si>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</si>
  <si>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</si>
  <si>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</si>
  <si>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</si>
  <si>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</si>
  <si>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</si>
  <si>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</si>
  <si>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</si>
  <si>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</si>
  <si>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</si>
  <si>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</si>
  <si>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</si>
  <si>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</si>
  <si>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</si>
  <si>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</si>
  <si>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</si>
  <si>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</si>
  <si>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</si>
  <si>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</si>
  <si>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</si>
  <si>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</si>
  <si>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</si>
  <si>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</si>
  <si>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</si>
  <si>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</si>
  <si>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</si>
  <si>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</si>
  <si>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</si>
  <si>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</si>
  <si>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</si>
  <si>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</si>
  <si>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</si>
  <si>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</si>
  <si>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</si>
  <si>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</si>
  <si>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</si>
  <si>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</si>
  <si>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</si>
  <si>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</si>
  <si>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</si>
  <si>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</si>
  <si>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</si>
  <si>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</si>
  <si>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</si>
  <si>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</si>
  <si>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</si>
  <si>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</si>
  <si>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</si>
  <si>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</si>
  <si>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</si>
  <si>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</si>
  <si>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</si>
  <si>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</si>
  <si>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</si>
  <si>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</si>
  <si>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</si>
  <si>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</si>
  <si>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</si>
  <si>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</si>
  <si>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</si>
  <si>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</si>
  <si>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</si>
  <si>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</si>
  <si>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</si>
  <si>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</si>
  <si>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</si>
  <si>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</si>
  <si>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</si>
  <si>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</si>
  <si>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</si>
  <si>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</si>
  <si>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</si>
  <si>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</si>
  <si>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</si>
  <si>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</si>
  <si>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</si>
  <si>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</si>
  <si>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</si>
  <si>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</si>
  <si>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</si>
  <si>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</si>
  <si>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</si>
  <si>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</si>
  <si>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</si>
  <si>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</si>
  <si>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</si>
  <si>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</si>
  <si>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</si>
  <si>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</si>
  <si>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</si>
  <si>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</si>
  <si>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</si>
  <si>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</si>
  <si>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</si>
  <si>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</si>
  <si>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</si>
  <si>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</si>
  <si>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</si>
  <si>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</si>
  <si>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</si>
  <si>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</si>
  <si>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</si>
  <si>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</si>
  <si>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</si>
  <si>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</si>
  <si>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</si>
  <si>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</si>
  <si>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</si>
  <si>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</si>
  <si>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</si>
  <si>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</si>
  <si>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</si>
  <si>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</si>
  <si>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</si>
  <si>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</si>
  <si>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</si>
  <si>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</si>
  <si>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</si>
  <si>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</si>
  <si>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</si>
  <si>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</si>
  <si>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</si>
  <si>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</si>
  <si>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</si>
  <si>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</si>
  <si>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</si>
  <si>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</si>
  <si>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</si>
  <si>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</si>
  <si>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</si>
  <si>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</si>
  <si>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</si>
  <si>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</si>
  <si>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</si>
  <si>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</si>
  <si>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</si>
  <si>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</si>
  <si>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</si>
  <si>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</si>
  <si>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</si>
  <si>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</si>
  <si>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</si>
  <si>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</si>
  <si>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</si>
  <si>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</si>
  <si>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</si>
  <si>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</si>
  <si>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</si>
  <si>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</si>
  <si>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</si>
  <si>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</si>
  <si>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</si>
  <si>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</si>
  <si>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</si>
  <si>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</si>
  <si>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</si>
  <si>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</si>
  <si>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</si>
  <si>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</si>
  <si>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</si>
  <si>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</si>
  <si>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</si>
  <si>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</si>
  <si>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</si>
  <si>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</si>
  <si>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</si>
  <si>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</si>
  <si>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</si>
  <si>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</si>
  <si>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</si>
  <si>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</si>
  <si>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</si>
  <si>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</si>
  <si>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</si>
  <si>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</si>
  <si>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</si>
  <si>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</si>
  <si>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</si>
  <si>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</si>
  <si>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</si>
  <si>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</si>
  <si>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</si>
  <si>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</si>
  <si>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</si>
  <si>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</si>
  <si>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</si>
  <si>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</si>
  <si>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</si>
  <si>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</si>
  <si>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</si>
  <si>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</si>
  <si>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</si>
  <si>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</si>
  <si>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</si>
  <si>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</si>
  <si>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</si>
  <si>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</si>
  <si>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</si>
  <si>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</si>
  <si>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</si>
  <si>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</si>
  <si>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</si>
  <si>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</si>
  <si>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</si>
  <si>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</si>
  <si>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</si>
  <si>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</si>
  <si>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</si>
  <si>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</si>
  <si>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</si>
  <si>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</si>
  <si>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</si>
  <si>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</si>
  <si>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</si>
  <si>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</si>
  <si>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</si>
  <si>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</si>
  <si>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</si>
  <si>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</si>
  <si>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</si>
  <si>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</si>
  <si>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</si>
  <si>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</si>
  <si>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</si>
  <si>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</si>
  <si>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</si>
  <si>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</si>
  <si>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</si>
  <si>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</si>
  <si>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</si>
  <si>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</si>
  <si>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</si>
  <si>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</si>
  <si>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</si>
  <si>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</si>
  <si>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</si>
  <si>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</si>
  <si>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</si>
  <si>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</si>
  <si>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</si>
  <si>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</si>
  <si>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</si>
  <si>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</si>
  <si>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</si>
  <si>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</si>
  <si>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</si>
  <si>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</si>
  <si>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</si>
  <si>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</si>
  <si>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</si>
  <si>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</si>
  <si>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</si>
  <si>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</si>
  <si>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</si>
  <si>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</si>
  <si>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</si>
  <si>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</si>
  <si>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</si>
  <si>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</si>
  <si>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</si>
  <si>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</si>
  <si>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</si>
  <si>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</si>
  <si>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</si>
  <si>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</si>
  <si>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</si>
  <si>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</si>
  <si>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</si>
  <si>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</si>
  <si>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</si>
  <si>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</si>
  <si>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</si>
  <si>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</si>
  <si>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</si>
  <si>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</si>
  <si>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</si>
  <si>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</si>
  <si>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</si>
  <si>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</si>
  <si>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</si>
  <si>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</si>
  <si>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</si>
  <si>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</si>
  <si>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</si>
  <si>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</si>
  <si>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</si>
  <si>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</si>
  <si>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</si>
  <si>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</si>
  <si>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</si>
  <si>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</si>
  <si>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</si>
  <si>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</si>
  <si>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</si>
  <si>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</si>
  <si>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</si>
  <si>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</si>
  <si>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</si>
  <si>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</si>
  <si>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</si>
  <si>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</si>
  <si>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</si>
  <si>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</si>
  <si>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</si>
  <si>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</si>
  <si>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</si>
  <si>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</si>
  <si>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</si>
  <si>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</si>
  <si>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</si>
  <si>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</si>
  <si>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</si>
  <si>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</si>
  <si>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</si>
  <si>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</si>
  <si>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</si>
  <si>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</si>
  <si>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</si>
  <si>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</si>
  <si>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</si>
  <si>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</si>
  <si>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</si>
  <si>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</si>
  <si>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</si>
  <si>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</si>
  <si>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</si>
  <si>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</si>
  <si>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</si>
  <si>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</si>
  <si>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</si>
  <si>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</si>
  <si>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</si>
  <si>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</si>
  <si>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</si>
  <si>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</si>
  <si>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</si>
  <si>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</si>
  <si>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</si>
  <si>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</si>
  <si>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</si>
  <si>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</si>
  <si>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</si>
  <si>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</si>
  <si>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</si>
  <si>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</si>
  <si>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</si>
  <si>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</si>
  <si>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</si>
  <si>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</si>
  <si>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</si>
  <si>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</si>
  <si>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</si>
  <si>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</si>
  <si>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</si>
  <si>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</si>
  <si>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</si>
  <si>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</si>
  <si>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</si>
  <si>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</si>
  <si>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</si>
  <si>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</si>
  <si>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</si>
  <si>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</si>
  <si>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</si>
  <si>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</si>
  <si>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</si>
  <si>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</si>
  <si>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</si>
  <si>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</si>
  <si>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</si>
  <si>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</si>
  <si>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</si>
  <si>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</si>
  <si>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</si>
  <si>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</si>
  <si>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</si>
  <si>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</si>
  <si>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</si>
  <si>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</si>
  <si>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</si>
  <si>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</si>
  <si>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</si>
  <si>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</si>
  <si>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</si>
  <si>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</si>
  <si>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</si>
  <si>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</si>
  <si>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</si>
  <si>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</si>
  <si>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</si>
  <si>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</si>
  <si>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</si>
  <si>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</si>
  <si>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</si>
  <si>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</si>
  <si>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</si>
  <si>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</si>
  <si>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</si>
  <si>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</si>
  <si>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</si>
  <si>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</si>
  <si>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</si>
  <si>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</si>
  <si>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</si>
  <si>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</si>
  <si>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</si>
  <si>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</si>
  <si>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</si>
  <si>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</si>
  <si>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</si>
  <si>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</si>
  <si>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</si>
  <si>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</si>
  <si>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</si>
  <si>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</si>
  <si>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</si>
  <si>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</si>
  <si>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</si>
  <si>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</si>
  <si>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</si>
  <si>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</si>
  <si>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</si>
  <si>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</si>
  <si>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</si>
  <si>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</si>
  <si>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</si>
  <si>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</si>
  <si>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</si>
  <si>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</si>
  <si>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</si>
  <si>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</si>
  <si>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</si>
  <si>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</si>
  <si>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</si>
  <si>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</si>
  <si>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</si>
  <si>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</si>
  <si>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</si>
  <si>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</si>
  <si>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</si>
  <si>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</si>
  <si>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</si>
  <si>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</si>
  <si>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</si>
  <si>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</si>
  <si>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</si>
  <si>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</si>
  <si>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</si>
  <si>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</si>
  <si>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</si>
  <si>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</si>
  <si>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</si>
  <si>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</si>
  <si>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</si>
  <si>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</si>
  <si>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</si>
  <si>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</si>
  <si>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</si>
  <si>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</si>
  <si>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</si>
  <si>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</si>
  <si>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</si>
  <si>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</si>
  <si>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</si>
  <si>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</si>
  <si>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</si>
  <si>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</si>
  <si>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</si>
  <si>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</si>
  <si>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</si>
  <si>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</si>
  <si>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</si>
  <si>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</si>
  <si>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</si>
  <si>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</si>
  <si>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</si>
  <si>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</si>
  <si>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</si>
  <si>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</si>
  <si>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</si>
  <si>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</si>
  <si>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</si>
  <si>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</si>
  <si>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</si>
  <si>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</si>
  <si>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</si>
  <si>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</si>
  <si>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</si>
  <si>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</si>
  <si>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</si>
  <si>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</si>
  <si>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</si>
  <si>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</si>
  <si>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</si>
  <si>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</si>
  <si>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</si>
  <si>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</si>
  <si>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</si>
  <si>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</si>
  <si>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</si>
  <si>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</si>
  <si>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</si>
  <si>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</si>
  <si>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</si>
  <si>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</si>
  <si>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</si>
  <si>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</si>
  <si>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</si>
  <si>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</si>
  <si>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</si>
  <si>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</si>
  <si>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</si>
  <si>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</si>
  <si>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</si>
  <si>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</si>
  <si>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</si>
  <si>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</si>
  <si>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</si>
  <si>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</si>
  <si>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</si>
  <si>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</si>
  <si>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</si>
  <si>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</si>
  <si>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</si>
  <si>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</si>
  <si>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</si>
  <si>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</si>
  <si>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</si>
  <si>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</si>
  <si>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</si>
  <si>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</si>
  <si>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</si>
  <si>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</si>
  <si>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</si>
  <si>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</si>
  <si>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</si>
  <si>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</si>
  <si>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</si>
  <si>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</si>
  <si>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</si>
  <si>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</si>
  <si>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</si>
  <si>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</si>
  <si>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</si>
  <si>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</si>
  <si>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</si>
  <si>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</si>
  <si>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</si>
  <si>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</si>
  <si>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</si>
  <si>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</si>
  <si>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</si>
  <si>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</si>
  <si>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</si>
  <si>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</si>
  <si>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</si>
  <si>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</si>
  <si>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</si>
  <si>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</si>
  <si>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</si>
  <si>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</si>
  <si>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</si>
  <si>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</si>
  <si>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</si>
  <si>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</si>
  <si>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</si>
  <si>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</si>
  <si>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</si>
  <si>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</si>
  <si>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</si>
  <si>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</si>
  <si>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</si>
  <si>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</si>
  <si>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</si>
  <si>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</si>
  <si>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</si>
  <si>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</si>
  <si>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</si>
  <si>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</si>
  <si>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</si>
  <si>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</si>
  <si>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</si>
  <si>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</si>
  <si>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</si>
  <si>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</si>
  <si>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</si>
  <si>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</si>
  <si>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</si>
  <si>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</si>
  <si>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</si>
  <si>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</si>
  <si>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</si>
  <si>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</si>
  <si>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</si>
  <si>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</si>
  <si>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</si>
  <si>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</si>
  <si>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</si>
  <si>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</si>
  <si>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</si>
  <si>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</si>
  <si>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</si>
  <si>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</si>
  <si>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</si>
  <si>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</si>
  <si>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</si>
  <si>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</si>
  <si>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</si>
  <si>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</si>
  <si>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</si>
  <si>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</si>
  <si>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</si>
  <si>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</si>
  <si>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</si>
  <si>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</si>
  <si>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</si>
  <si>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</si>
  <si>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</si>
  <si>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</si>
  <si>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</si>
  <si>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</si>
  <si>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</si>
  <si>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</si>
  <si>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</si>
  <si>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</si>
  <si>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</si>
  <si>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</si>
  <si>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</si>
  <si>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</si>
  <si>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</si>
  <si>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</si>
  <si>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</si>
  <si>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</si>
  <si>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</si>
  <si>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</si>
  <si>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</si>
  <si>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</si>
  <si>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</si>
  <si>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</si>
  <si>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</si>
  <si>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</si>
  <si>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</si>
  <si>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</si>
  <si>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</si>
  <si>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</si>
  <si>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</si>
  <si>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</si>
  <si>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</si>
  <si>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</si>
  <si>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</si>
  <si>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</si>
  <si>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</si>
  <si>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</si>
  <si>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</si>
  <si>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</si>
  <si>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</si>
  <si>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</si>
  <si>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</si>
  <si>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</si>
  <si>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</si>
  <si>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</si>
  <si>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</si>
  <si>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</si>
  <si>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</si>
  <si>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</si>
  <si>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</si>
  <si>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</si>
  <si>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</si>
  <si>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</si>
  <si>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</si>
  <si>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</si>
  <si>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</si>
  <si>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</si>
  <si>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</si>
  <si>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</si>
  <si>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</si>
  <si>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</si>
  <si>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</si>
  <si>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</si>
  <si>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</si>
  <si>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</si>
  <si>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</si>
  <si>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</si>
  <si>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</si>
  <si>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</si>
  <si>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</si>
  <si>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</si>
  <si>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</si>
  <si>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</si>
  <si>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</si>
  <si>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</si>
  <si>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</si>
  <si>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</si>
  <si>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</si>
  <si>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</si>
  <si>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</si>
  <si>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</si>
  <si>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</si>
  <si>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</si>
  <si>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</si>
  <si>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</si>
  <si>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</si>
  <si>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</si>
  <si>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</si>
  <si>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</si>
  <si>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</si>
  <si>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</si>
  <si>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</si>
  <si>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</si>
  <si>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</si>
  <si>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</si>
  <si>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</si>
  <si>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</si>
  <si>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</si>
  <si>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</si>
  <si>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</si>
  <si>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</si>
  <si>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</si>
  <si>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</si>
  <si>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</si>
  <si>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</si>
  <si>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</si>
  <si>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</si>
  <si>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</si>
  <si>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</si>
  <si>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</si>
  <si>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</si>
  <si>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</si>
  <si>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</si>
  <si>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</si>
  <si>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</si>
  <si>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</si>
  <si>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</si>
  <si>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</si>
  <si>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</si>
  <si>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</si>
  <si>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</si>
  <si>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</si>
  <si>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</si>
  <si>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</si>
  <si>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</si>
  <si>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</si>
  <si>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</si>
  <si>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</si>
  <si>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</si>
  <si>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</si>
  <si>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</si>
  <si>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</si>
  <si>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</si>
  <si>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</si>
  <si>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</si>
  <si>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</si>
  <si>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</si>
  <si>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</si>
  <si>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</si>
  <si>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</si>
  <si>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</si>
  <si>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</si>
  <si>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</si>
  <si>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</si>
  <si>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</si>
  <si>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</si>
  <si>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</si>
  <si>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</si>
  <si>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</si>
  <si>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</si>
  <si>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</si>
  <si>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</si>
  <si>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</si>
  <si>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</si>
  <si>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</si>
  <si>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</si>
  <si>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</si>
  <si>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</si>
  <si>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</si>
  <si>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</si>
  <si>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</si>
  <si>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</si>
  <si>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</si>
  <si>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</si>
  <si>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</si>
  <si>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</si>
  <si>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</si>
  <si>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</si>
  <si>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</si>
  <si>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</si>
  <si>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</si>
  <si>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</si>
  <si>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</si>
  <si>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</si>
  <si>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</si>
  <si>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</si>
  <si>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</si>
  <si>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</si>
  <si>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</si>
  <si>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</si>
  <si>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</si>
  <si>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</si>
  <si>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</si>
  <si>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</si>
  <si>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</si>
  <si>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</si>
  <si>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</si>
  <si>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</si>
  <si>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</si>
  <si>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</si>
  <si>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</si>
  <si>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</si>
  <si>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</si>
  <si>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</si>
  <si>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</si>
  <si>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</si>
  <si>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</si>
  <si>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</si>
  <si>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</si>
  <si>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</si>
  <si>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</si>
  <si>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</si>
  <si>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</si>
  <si>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</si>
  <si>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</si>
  <si>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</si>
  <si>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</si>
  <si>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</si>
  <si>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</si>
  <si>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</si>
  <si>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</si>
  <si>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</si>
  <si>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</si>
  <si>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</si>
  <si>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</si>
  <si>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</si>
  <si>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</si>
  <si>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</si>
  <si>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</si>
  <si>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</si>
  <si>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</si>
  <si>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</si>
  <si>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</si>
  <si>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</si>
  <si>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</si>
  <si>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</si>
  <si>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</si>
  <si>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</si>
  <si>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</si>
  <si>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</si>
  <si>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</si>
  <si>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</si>
  <si>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</si>
  <si>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</si>
  <si>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</si>
  <si>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</si>
  <si>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</si>
  <si>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</si>
  <si>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</si>
  <si>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</si>
  <si>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</si>
  <si>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</si>
  <si>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</si>
  <si>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</si>
  <si>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</si>
  <si>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</si>
  <si>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</si>
  <si>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</si>
  <si>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</si>
  <si>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</si>
  <si>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</si>
  <si>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</si>
  <si>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</si>
  <si>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</si>
  <si>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</si>
  <si>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</si>
  <si>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</si>
  <si>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</si>
  <si>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</si>
  <si>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</si>
  <si>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</si>
  <si>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</si>
  <si>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</si>
  <si>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</si>
  <si>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</si>
  <si>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</si>
  <si>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</si>
  <si>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</si>
  <si>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</si>
  <si>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</si>
  <si>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</si>
  <si>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</si>
  <si>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</si>
  <si>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</si>
  <si>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</si>
  <si>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</si>
  <si>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</si>
  <si>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</si>
  <si>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</si>
  <si>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</si>
  <si>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</si>
  <si>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</si>
  <si>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</si>
  <si>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</si>
  <si>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</si>
  <si>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</si>
  <si>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</si>
  <si>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</si>
  <si>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</si>
  <si>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</si>
  <si>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</si>
  <si>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</si>
  <si>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</si>
  <si>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</si>
  <si>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</si>
  <si>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</si>
  <si>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</si>
  <si>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</si>
  <si>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</si>
  <si>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</si>
  <si>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</si>
  <si>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</si>
  <si>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</si>
  <si>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</si>
  <si>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</si>
  <si>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</si>
  <si>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</si>
  <si>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</si>
  <si>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</si>
  <si>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</si>
  <si>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</si>
  <si>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</si>
  <si>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</si>
  <si>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</si>
  <si>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</si>
  <si>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</si>
  <si>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</si>
  <si>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</si>
  <si>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</si>
  <si>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</si>
  <si>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</si>
  <si>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</si>
  <si>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</si>
  <si>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</si>
  <si>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</si>
  <si>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</si>
  <si>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</si>
  <si>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</si>
  <si>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</si>
  <si>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</si>
  <si>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</si>
  <si>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</si>
  <si>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</si>
  <si>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</si>
  <si>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</si>
  <si>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</si>
  <si>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</si>
  <si>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</si>
  <si>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</si>
  <si>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</si>
  <si>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</si>
  <si>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</si>
  <si>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</si>
  <si>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</si>
  <si>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</si>
  <si>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25 min</t>
  </si>
  <si>
    <t xml:space="preserve"> PCM-20250215-00000830 </t>
  </si>
  <si>
    <t>LTE site still down and  site located in aramco area access issue need special permission</t>
  </si>
  <si>
    <t>PCM-20251112-00000675</t>
  </si>
  <si>
    <t>EM team on the way need 30 Min</t>
  </si>
  <si>
    <t>PCM-20251112-00000730</t>
  </si>
  <si>
    <t>EM team on the way need 150 Min</t>
  </si>
  <si>
    <t>PCM-20251112-00000772</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</si>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</sst>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310.46425787037151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45973.412683796298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45973.412683796298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45973.412683796298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45973.412683796298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45973.412683796298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45973.412683796298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45973.412683796298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45973.412683796298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45973.412683796298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45973.412683796298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45973.412683796298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45973.412683796298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45973.412683796298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45973.412683796298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45973.412683796298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45973.412683796298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45973.412683796298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45973.412683796298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45973.412683796298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45973.412683796298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45973.412683796298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45973.412683796298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45973.412683796298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45973.412683796298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45973.412683796298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45973.412683796298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45973.412683796298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45973.412683796298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45973.412683796298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45973.412683796298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45973.412683796298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45973.412683796298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45973.412683796298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45973.412683796298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45973.412683796298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45973.412683796298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45973.412683796298</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45973.412683796298</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45973.412683796298</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45973.412683796298</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45973.412683796298</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45973.412683796298</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45973.412683796298</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45973.412683796298</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45973.412683796298</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45973.412683796298</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45973.412683796298</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45973.412683796298</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45973.412683796298</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45973.412683796298</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45973.412683796298</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45973.412683796298</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45973.412683796298</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45973.412683796298</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45973.412683796298</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45973.412683796298</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45973.412683796298</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45973.412683796298</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45973.412683796298</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45973.412683796298</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45973.412683796298</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45973.412683796298</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45973.412683796298</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45973.412683796298</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45973.412683796298</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45973.412683796298</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45973.412683796298</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45973.412683796298</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45973.412683796298</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45973.412683796298</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45973.412683796298</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45973.412683796298</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45973.412683796298</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45973.412683796298</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45973.412683796298</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45973.412683796298</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45973.412683796298</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45973.412683796298</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45973.412683796298</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45973.412683796298</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45973.412683796298</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45973.412683796298</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45973.412683796298</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45973.412683796298</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45973.412683796298</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45973.412683796298</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45973.412683796298</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45973.412683796298</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45973.412683796298</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45973.412683796298</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45973.412683796298</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45973.412683796298</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45973.412683796298</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45973.412683796298</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45973.412683796298</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45973.412683796298</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45973.412683796298</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45973.412683796298</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45973.412683796298</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45973.412683796298</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45973.412683796298</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45973.412683796298</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45973.412683796298</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45973.412683796298</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45973.412683796298</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45973.412683796298</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45973.412683796298</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45973.412683796298</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45973.412683796298</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45973.412683796298</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45973.412683796298</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45973.412683796298</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45973.412683796298</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45973.412683796298</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45973.412683796298</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45973.412683796298</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45973.412683796298</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45973.412683796298</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3209D87D-141E-4E26-B9BA-90D75CF2144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148.41284583333618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5.1480092595738824E-2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45973.412683796298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45973.412683796298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45973.412683796298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45973.412683796298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45973.412683796298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45973.412683796298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45973.412683796298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45973.412683796298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45973.412683796298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45973.412683796298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45973.412683796298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45973.412683796298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45973.412683796298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45973.412683796298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45973.412683796298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45973.412683796298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20">
        <v>45973.396099537036</v>
      </c>
      <c r="G2" s="21">
        <f t="shared" ref="G2:G9" ca="1" si="0">IFERROR(NOW()-F2,"-")</f>
        <v>1.6584259261435363E-2</v>
      </c>
      <c r="H2" s="22">
        <v>45973.38318287037</v>
      </c>
      <c r="I2" s="19" t="str">
        <f>IFERROR(VLOOKUP(D2,DB!A:F,6,0),"")</f>
        <v>SCECO</v>
      </c>
      <c r="J2" s="18" t="str">
        <f>IFERROR(VLOOKUP(D2,DB!A:G,7,0),"")</f>
        <v>Dead</v>
      </c>
      <c r="K2" s="45" t="s">
        <v>39108</v>
      </c>
      <c r="L2" s="23" t="str">
        <f>IFERROR(VLOOKUP(D2,DB!A:I,9,0),"")</f>
        <v>Latis</v>
      </c>
    </row>
    <row r="3" spans="1:13" ht="15" customHeight="1">
      <c r="A3" s="19"/>
      <c r="B3" s="61" t="str">
        <f>IFERROR(VLOOKUP(D3,DB!A:K,11,0),"")</f>
        <v>R3</v>
      </c>
      <c r="C3" s="18"/>
      <c r="D3" s="61" t="s">
        <v>25069</v>
      </c>
      <c r="E3" s="18"/>
      <c r="F3" s="20"/>
      <c r="G3" s="21">
        <f t="shared" ca="1" si="0"/>
        <v>45973.412683796298</v>
      </c>
      <c r="H3" s="22"/>
      <c r="I3" s="19" t="str">
        <f>IFERROR(VLOOKUP(D3,DB!A:F,6,0),"")</f>
        <v>SCECO</v>
      </c>
      <c r="J3" s="18" t="str">
        <f>IFERROR(VLOOKUP(D3,DB!A:G,7,0),"")</f>
        <v>Vandalized</v>
      </c>
      <c r="K3" s="45"/>
      <c r="L3" s="23" t="str">
        <f>IFERROR(VLOOKUP(D3,DB!A:I,9,0),"")</f>
        <v>Latis</v>
      </c>
    </row>
    <row r="4" spans="1:13" ht="15" customHeight="1">
      <c r="A4" s="19"/>
      <c r="B4" s="61" t="str">
        <f>IFERROR(VLOOKUP(D4,DB!A:K,11,0),"")</f>
        <v/>
      </c>
      <c r="C4" s="18"/>
      <c r="D4" s="18"/>
      <c r="E4" s="18"/>
      <c r="F4" s="20"/>
      <c r="G4" s="21">
        <f t="shared" ca="1" si="0"/>
        <v>45973.412683796298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45973.412683796298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45973.412683796298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45973.412683796298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45973.412683796298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45973.412683796298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45973.412683796298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45973.412683796298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45973.412683796298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45973.412683796298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45973.412683796298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45973.412683796298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45973.412683796298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45973.412683796298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45973.412683796298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45973.412683796298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45973.412683796298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45973.412683796298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45973.412683796298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45973.412683796298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45973.412683796298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45973.412683796298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45973.412683796298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45973.412683796298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45973.412683796298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45973.412683796298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45973.412683796298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45973.412683796298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45973.412683796298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45973.412683796298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45973.412683796298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45973.412683796298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45973.412683796298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45973.412683796298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45973.412683796298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45973.412683796298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45973.412683796298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45973.412683796298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45973.412683796298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45973.412683796298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45973.412683796298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45973.412683796298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45973.412683796298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45973.412683796298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45973.412683796298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45973.412683796298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45973.412683796298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45973.412683796298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45973.412683796298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45973.412683796298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45973.412683796298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45973.412683796298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45973.412683796298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45973.412683796298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45973.412683796298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45973.412683796298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45973.412683796298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45973.412683796298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45973.412683796298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45973.412683796298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45973.412683796298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45973.412683796298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45973.412683796298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45973.412683796298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45973.412683796298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45973.412683796298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45973.412683796298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45973.412683796298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45973.412683796298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45973.412683796298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45973.412683796298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45973.412683796298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45973.412683796298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45973.412683796298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45973.412683796298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45973.412683796298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45973.412683796298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45973.412683796298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45973.412683796298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45973.412683796298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45973.412683796298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45973.412683796298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45973.412683796298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45973.412683796298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45973.412683796298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45973.412683796298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45973.412683796298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45973.412683796298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45973.412683796298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45973.412683796298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45973.412683796298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45973.412683796298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45973.412683796298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45973.412683796298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45973.412683796298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45973.412683796298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45973.412683796298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45973.412683796298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45973.412683796298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45973.412683796298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45973.412683796298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45973.412683796298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45973.412683796298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45973.412683796298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45973.412683796298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45973.412683796298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45973.412683796298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45973.412683796298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45973.412683796298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45973.412683796298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45973.412683796298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45973.412683796298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45973.412683796298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45973.412683796298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45973.412683796298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45973.412683796298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45973.412683796298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45973.412683796298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45973.412683796298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45973.412683796298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45973.412683796298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45973.412683796298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45973.412683796298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45973.412683796298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45973.412683796298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45973.412683796298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45973.412683796298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45973.412683796298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45973.412683796298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45973.412683796298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45973.412683796298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45973.412683796298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45973.412683796298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45973.412683796298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45973.412683796298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45973.412683796298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45973.412683796298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45973.412683796298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45973.412683796298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45973.412683796298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45973.412683796298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45973.412683796298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45973.412683796298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45973.412683796298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45973.412683796298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45973.412683796298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45973.412683796298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45973.412683796298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45973.412683796298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45973.412683796298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45973.412683796298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45973.412683796298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45973.412683796298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45973.412683796298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45973.412683796298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45973.412683796298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45973.412683796298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45973.412683796298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45973.412683796298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45973.412683796298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45973.412683796298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45973.412683796298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45973.412683796298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45973.412683796298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45973.412683796298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45973.412683796298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45973.412683796298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45973.412683796298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45973.412683796298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45973.412683796298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45973.412683796298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45973.412683796298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45973.412683796298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45973.412683796298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45973.412683796298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45973.412683796298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45973.412683796298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45973.412683796298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45973.412683796298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45973.412683796298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45973.412683796298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45973.412683796298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45973.412683796298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45973.412683796298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45973.412683796298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45973.412683796298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45973.412683796298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45973.412683796298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45973.412683796298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45973.412683796298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45973.412683796298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45973.412683796298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45973.412683796298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45973.412683796298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45973.412683796298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45973.412683796298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45973.412683796298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45973.412683796298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45973.412683796298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45973.412683796298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45973.412683796298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45973.412683796298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45973.412683796298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45973.412683796298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45973.412683796298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45973.412683796298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45973.412683796298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45973.412683796298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45973.412683796298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45973.412683796298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45973.412683796298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45973.412683796298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45973.412683796298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45973.412683796298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45973.412683796298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45973.412683796298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45973.412683796298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45973.412683796298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45973.412683796298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45973.412683796298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45973.412683796298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45973.412683796298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45973.412683796298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45973.412683796298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45973.412683796298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45973.412683796298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45973.412683796298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45973.412683796298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45973.412683796298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45973.412683796298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45973.412683796298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45973.412683796298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45973.412683796298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45973.412683796298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45973.412683796298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45973.412683796298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45973.412683796298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45973.412683796298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45973.412683796298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45973.412683796298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45973.412683796298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45973.412683796298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45973.412683796298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45973.412683796298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45973.412683796298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45973.412683796298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45973.412683796298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45973.412683796298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45973.412683796298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45973.412683796298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45973.412683796298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45973.412683796298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45973.412683796298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45973.412683796298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45973.412683796298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45973.412683796298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45973.412683796298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45973.412683796298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45973.412683796298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45973.412683796298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45973.412683796298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45973.412683796298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45973.412683796298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45973.412683796298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45973.412683796298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45973.412683796298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45973.412683796298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45973.412683796298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45973.412683796298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45973.412683796298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45973.412683796298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45973.412683796298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45973.412683796298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45973.412683796298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45973.412683796298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45973.412683796298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45973.412683796298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45973.412683796298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45973.412683796298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45973.412683796298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45973.412683796298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45973.412683796298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45973.412683796298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45973.412683796298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45973.412683796298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45973.412683796298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45973.412683796298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45973.412683796298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45973.412683796298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45973.412683796298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45973.412683796298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45973.412683796298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45973.412683796298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45973.412683796298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45973.412683796298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45973.412683796298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45973.412683796298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45973.412683796298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45973.412683796298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45973.412683796298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45973.412683796298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45973.412683796298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45973.412683796298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45973.412683796298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45973.412683796298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45973.412683796298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45973.412683796298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45973.412683796298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45973.412683796298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45973.412683796298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45973.412683796298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45973.412683796298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45973.412683796298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45973.412683796298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45973.412683796298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45973.412683796298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45973.412683796298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45973.412683796298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45973.412683796298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45973.412683796298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45973.412683796298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45973.412683796298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45973.412683796298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45973.412683796298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45973.412683796298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45973.412683796298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45973.412683796298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45973.412683796298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45973.412683796298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45973.412683796298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45973.412683796298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45973.412683796298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45973.412683796298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45973.412683796298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45973.412683796298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45973.412683796298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45973.412683796298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45973.412683796298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45973.412683796298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45973.412683796298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45973.412683796298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45973.412683796298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45973.412683796298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45973.412683796298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45973.412683796298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45973.412683796298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45973.412683796298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45973.412683796298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45973.412683796298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45973.412683796298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45973.412683796298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45973.412683796298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45973.412683796298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45973.412683796298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45973.412683796298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45973.412683796298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45973.412683796298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45973.412683796298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45973.412683796298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45973.412683796298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45973.412683796298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45973.412683796298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45973.412683796298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45973.412683796298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45973.412683796298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45973.412683796298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45973.412683796298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45973.412683796298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45973.412683796298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45973.412683796298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45973.412683796298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45973.412683796298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45973.412683796298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45973.412683796298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45973.412683796298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45973.412683796298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45973.412683796298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45973.412683796298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45973.412683796298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45973.412683796298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45973.412683796298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45973.412683796298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45973.412683796298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45973.412683796298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45973.412683796298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45973.412683796298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45973.412683796298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45973.412683796298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45973.412683796298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45973.412683796298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45973.412683796298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45973.412683796298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45973.412683796298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45973.412683796298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45973.412683796298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45973.412683796298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45973.412683796298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45973.412683796298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45973.412683796298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45973.412683796298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45973.412683796298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45973.412683796298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45973.412683796298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45973.412683796298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45973.412683796298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45973.412683796298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45973.412683796298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45973.412683796298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45973.412683796298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45973.412683796298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45973.412683796298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45973.412683796298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45973.412683796298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45973.412683796298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45973.412683796298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45973.412683796298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45973.412683796298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45973.412683796298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45973.412683796298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45973.412683796298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45973.412683796298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45973.412683796298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45973.412683796298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45973.412683796298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45973.412683796298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45973.412683796298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45973.412683796298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45973.412683796298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45973.412683796298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45973.412683796298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45973.412683796298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45973.412683796298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45973.412683796298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45973.412683796298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45973.412683796298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45973.412683796298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45973.412683796298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45973.412683796298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45973.412683796298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45973.412683796298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45973.412683796298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45973.412683796298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45973.412683796298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45973.412683796298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45973.412683796298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45973.412683796298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45973.412683796298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45973.412683796298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45973.412683796298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45973.412683796298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45973.412683796298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45973.412683796298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45973.412683796298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45973.412683796298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45973.412683796298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45973.412683796298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45973.412683796298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45973.412683796298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45973.412683796298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45973.412683796298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45973.412683796298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45973.412683796298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45973.412683796298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45973.412683796298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45973.412683796298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45973.412683796298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45973.412683796298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45973.412683796298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45973.412683796298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45973.412683796298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45973.412683796298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45973.412683796298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45973.412683796298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45973.412683796298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45973.412683796298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45973.412683796298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45973.412683796298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45973.412683796298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45973.412683796298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45973.412683796298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45973.412683796298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45973.412683796298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45973.412683796298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45973.412683796298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45973.412683796298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45973.412683796298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45973.412683796298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45973.412683796298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45973.412683796298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45973.412683796298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45973.412683796298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45973.412683796298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45973.412683796298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45973.412683796298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45973.412683796298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45973.412683796298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45973.412683796298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45973.412683796298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45973.412683796298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45973.412683796298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45973.412683796298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45973.412683796298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45973.412683796298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45973.412683796298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45973.412683796298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45973.412683796298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45973.412683796298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45973.412683796298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45973.412683796298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45973.412683796298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45973.412683796298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45973.412683796298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45973.412683796298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45973.412683796298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45973.412683796298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45973.412683796298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45973.412683796298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45973.412683796298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45973.412683796298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45973.412683796298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45973.412683796298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45973.412683796298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45973.412683796298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45973.412683796298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45973.412683796298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45973.412683796298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45973.412683796298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45973.412683796298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45973.412683796298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45973.412683796298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45973.412683796298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45973.412683796298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45973.412683796298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45973.412683796298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45973.412683796298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45973.412683796298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45973.412683796298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45973.412683796298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45973.412683796298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45973.412683796298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45973.412683796298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45973.412683796298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45973.412683796298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45973.412683796298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45973.412683796298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45973.412683796298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45973.412683796298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45973.412683796298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45973.412683796298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45973.412683796298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45973.412683796298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45973.412683796298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45973.412683796298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45973.412683796298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45973.412683796298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45973.412683796298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45973.412683796298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45973.412683796298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45973.412683796298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45973.412683796298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45973.412683796298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45973.412683796298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45973.412683796298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45973.412683796298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45973.412683796298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45973.412683796298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45973.412683796298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45973.412683796298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45973.412683796298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45973.412683796298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45973.412683796298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45973.412683796298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45973.412683796298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45973.412683796298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45973.412683796298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45973.412683796298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45973.412683796298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45973.412683796298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45973.412683796298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45973.412683796298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45973.412683796298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45973.412683796298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45973.412683796298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45973.412683796298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45973.412683796298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45973.412683796298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45973.412683796298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45973.412683796298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45973.412683796298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45973.412683796298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45973.412683796298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45973.412683796298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45973.412683796298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45973.412683796298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45973.412683796298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45973.412683796298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45973.412683796298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45973.412683796298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45973.412683796298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45973.412683796298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45973.412683796298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45973.412683796298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45973.412683796298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45973.412683796298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45973.412683796298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45973.412683796298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45973.412683796298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45973.412683796298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45973.412683796298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45973.412683796298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45973.412683796298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45973.412683796298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45973.412683796298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45973.412683796298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45973.412683796298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45973.412683796298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45973.412683796298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45973.412683796298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45973.412683796298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45973.412683796298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45973.412683796298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45973.412683796298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45973.412683796298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45973.412683796298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45973.412683796298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45973.412683796298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45973.412683796298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45973.412683796298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45973.412683796298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45973.412683796298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45973.412683796298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45973.412683796298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45973.412683796298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45973.412683796298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45973.412683796298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45973.412683796298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45973.412683796298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45973.412683796298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45973.412683796298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45973.412683796298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45973.412683796298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45973.412683796298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45973.412683796298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45973.412683796298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45973.412683796298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45973.412683796298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45973.412683796298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45973.412683796298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45973.412683796298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45973.412683796298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45973.412683796298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45973.412683796298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45973.412683796298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45973.412683796298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45973.412683796298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45973.412683796298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45973.412683796298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45973.412683796298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45973.412683796298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45973.412683796298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45973.412683796298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45973.412683796298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45973.412683796298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45973.412683796298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45973.412683796298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45973.412683796298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45973.412683796298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45973.412683796298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45973.412683796298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45973.412683796298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45973.412683796298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45973.412683796298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45973.412683796298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45973.412683796298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45973.412683796298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45973.412683796298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45973.412683796298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45973.412683796298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45973.412683796298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45973.412683796298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45973.412683796298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45973.412683796298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45973.412683796298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45973.412683796298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45973.412683796298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45973.412683796298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45973.412683796298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45973.412683796298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45973.412683796298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45973.412683796298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45973.412683796298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45973.412683796298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45973.412683796298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45973.412683796298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45973.412683796298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45973.412683796298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45973.412683796298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45973.412683796298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45973.412683796298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45973.412683796298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45973.412683796298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45973.412683796298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45973.412683796298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45973.412683796298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45973.412683796298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45973.412683796298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45973.412683796298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45973.412683796298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45973.412683796298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45973.412683796298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45973.412683796298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45973.412683796298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45973.412683796298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45973.412683796298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45973.412683796298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45973.412683796298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45973.412683796298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45973.412683796298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45973.412683796298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45973.412683796298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45973.412683796298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45973.412683796298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45973.412683796298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45973.412683796298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45973.412683796298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45973.412683796298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45973.412683796298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45973.412683796298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45973.412683796298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45973.412683796298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45973.412683796298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45973.412683796298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45973.412683796298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45973.412683796298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45973.412683796298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45973.412683796298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45973.412683796298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45973.412683796298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45973.412683796298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45973.412683796298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45973.412683796298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45973.412683796298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45973.412683796298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45973.412683796298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45973.412683796298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45973.412683796298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45973.412683796298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45973.412683796298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45973.412683796298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45973.412683796298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45973.412683796298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45973.412683796298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45973.412683796298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45973.412683796298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45973.412683796298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45973.412683796298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45973.412683796298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45973.412683796298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45973.412683796298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45973.412683796298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45973.412683796298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45973.412683796298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45973.412683796298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45973.412683796298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45973.412683796298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45973.412683796298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45973.412683796298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45973.412683796298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45973.412683796298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45973.412683796298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45973.412683796298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45973.412683796298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45973.412683796298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45973.412683796298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45973.412683796298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45973.412683796298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45973.412683796298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45973.412683796298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45973.412683796298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45973.412683796298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45973.412683796298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45973.412683796298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45973.412683796298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45973.412683796298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45973.412683796298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45973.412683796298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45973.412683796298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45973.412683796298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45973.412683796298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45973.412683796298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45973.412683796298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45973.412683796298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45973.412683796298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45973.412683796298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45973.412683796298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45973.412683796298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45973.412683796298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45973.412683796298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45973.412683796298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45973.412683796298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45973.412683796298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45973.412683796298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45973.412683796298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45973.412683796298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45973.412683796298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45973.412683796298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45973.412683796298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45973.412683796298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45973.412683796298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45973.412683796298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45973.412683796298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45973.412683796298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45973.412683796298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45973.412683796298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45973.412683796298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45973.412683796298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45973.412683796298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45973.412683796298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45973.412683796298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45973.412683796298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45973.412683796298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45973.412683796298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45973.412683796298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45973.412683796298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45973.412683796298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45973.412683796298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45973.412683796298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45973.412683796298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45973.412683796298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45973.412683796298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45973.412683796298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45973.412683796298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45973.412683796298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45973.412683796298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45973.412683796298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45973.412683796298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45973.412683796298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45973.412683796298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45973.412683796298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45973.412683796298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45973.412683796298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45973.412683796298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45973.412683796298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45973.412683796298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45973.412683796298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45973.412683796298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45973.412683796298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45973.412683796298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45973.412683796298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45973.412683796298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45973.412683796298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45973.412683796298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45973.412683796298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45973.412683796298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45973.412683796298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45973.412683796298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45973.412683796298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45973.412683796298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45973.412683796298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45973.412683796298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45973.412683796298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45973.412683796298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45973.412683796298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45973.412683796298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45973.412683796298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45973.412683796298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45973.412683796298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45973.412683796298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45973.412683796298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45973.412683796298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45973.412683796298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45973.412683796298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45973.412683796298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45973.412683796298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45973.412683796298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45973.412683796298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45973.412683796298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45973.412683796298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45973.412683796298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45973.412683796298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45973.412683796298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45973.412683796298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45973.412683796298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45973.412683796298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45973.412683796298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45973.412683796298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45973.412683796298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45973.412683796298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45973.412683796298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45973.412683796298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45973.412683796298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45973.412683796298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45973.412683796298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45973.412683796298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45973.412683796298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45973.412683796298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45973.412683796298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45973.412683796298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45973.412683796298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45973.412683796298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45973.412683796298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45973.412683796298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45973.412683796298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45973.412683796298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45973.412683796298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45973.412683796298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45973.412683796298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45973.412683796298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45973.412683796298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45973.412683796298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45973.412683796298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45973.412683796298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45973.412683796298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45973.412683796298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45973.412683796298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45973.412683796298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45973.412683796298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45973.412683796298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45973.412683796298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45973.412683796298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45973.412683796298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45973.412683796298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45973.412683796298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45973.412683796298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45973.412683796298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45973.412683796298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45973.412683796298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45973.412683796298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45973.412683796298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45973.412683796298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45973.412683796298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45973.412683796298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45973.412683796298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45973.412683796298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45973.412683796298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45973.412683796298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45973.412683796298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45973.412683796298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45973.412683796298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45973.412683796298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45973.412683796298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45973.412683796298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45973.412683796298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45973.412683796298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45973.412683796298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45973.412683796298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45973.412683796298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45973.412683796298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45973.412683796298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45973.412683796298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45973.412683796298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45973.412683796298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45973.412683796298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45973.412683796298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45973.412683796298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45973.412683796298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45973.412683796298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45973.412683796298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45973.412683796298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45973.412683796298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45973.412683796298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45973.412683796298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45973.412683796298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45973.412683796298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45973.412683796298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45973.412683796298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45973.412683796298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45973.412683796298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45973.412683796298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45973.412683796298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45973.412683796298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45973.412683796298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45973.412683796298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45973.412683796298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45973.412683796298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45973.412683796298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45973.412683796298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45973.412683796298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45973.412683796298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45973.412683796298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45973.412683796298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45973.412683796298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45973.412683796298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45973.412683796298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45973.412683796298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45973.412683796298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45973.412683796298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45973.412683796298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45973.412683796298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45973.412683796298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45973.412683796298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45973.412683796298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45973.412683796298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45973.412683796298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45973.412683796298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45973.412683796298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45973.412683796298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45973.412683796298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45973.412683796298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45973.412683796298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45973.412683796298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45973.412683796298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45973.412683796298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45973.412683796298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45973.412683796298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45973.412683796298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45973.412683796298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45973.412683796298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45973.412683796298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45973.412683796298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45973.412683796298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45973.412683796298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45973.412683796298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45973.412683796298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45973.412683796298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45973.412683796298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45973.412683796298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45973.412683796298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45973.412683796298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45973.412683796298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45973.412683796298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45973.412683796298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45973.412683796298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45973.412683796298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45973.412683796298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45973.412683796298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45973.412683796298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45973.412683796298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45973.412683796298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45973.412683796298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45973.412683796298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45973.412683796298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45973.412683796298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45973.412683796298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45973.412683796298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45973.412683796298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45973.412683796298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45973.412683796298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45973.412683796298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45973.412683796298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45973.412683796298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45973.412683796298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45973.412683796298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45973.412683796298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45973.412683796298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269.93196620370145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37273</v>
      </c>
      <c r="E3" s="95" t="s">
        <v>39021</v>
      </c>
      <c r="F3" s="96">
        <v>45973.331944444442</v>
      </c>
      <c r="G3" s="97">
        <f ca="1">IFERROR(NOW()-F3,"")</f>
        <v>8.0739351855299901E-2</v>
      </c>
      <c r="H3" s="96">
        <v>45973.326539351852</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1</v>
      </c>
      <c r="D4" s="92" t="s">
        <v>35139</v>
      </c>
      <c r="E4" s="95" t="s">
        <v>39021</v>
      </c>
      <c r="F4" s="96">
        <v>45973.359027777777</v>
      </c>
      <c r="G4" s="97">
        <f ca="1">IFERROR(NOW()-F4,"")</f>
        <v>5.365601852099644E-2</v>
      </c>
      <c r="H4" s="96">
        <v>45973.353715277779</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28842</v>
      </c>
      <c r="E5" s="95" t="s">
        <v>39021</v>
      </c>
      <c r="F5" s="96">
        <v>45973.376261574071</v>
      </c>
      <c r="G5" s="97">
        <f ca="1">IFERROR(NOW()-F5,"")</f>
        <v>3.6422222226974554E-2</v>
      </c>
      <c r="H5" s="96">
        <v>45973.37023148148</v>
      </c>
      <c r="I5" s="135" t="str">
        <f>IFERROR(VLOOKUP(D5,DB!A:F,6,0),"")</f>
        <v>SCECO</v>
      </c>
      <c r="J5" s="135" t="str">
        <f>IFERROR(VLOOKUP(D5,DB!A:G,7,0),"")</f>
        <v>Good</v>
      </c>
      <c r="K5" s="98" t="s">
        <v>39116</v>
      </c>
      <c r="L5" s="92" t="str">
        <f>IFERROR(VLOOKUP(D5,DB!A:I,9,0),"")</f>
        <v>Latis</v>
      </c>
    </row>
    <row r="6" spans="1:16" ht="15" customHeight="1">
      <c r="A6" s="135"/>
      <c r="B6" s="135" t="str">
        <f>IFERROR(VLOOKUP(D6,DB!A:K,11,0),"")</f>
        <v>R4</v>
      </c>
      <c r="C6" s="94">
        <v>12</v>
      </c>
      <c r="D6" s="92" t="s">
        <v>38885</v>
      </c>
      <c r="E6" s="95"/>
      <c r="F6" s="96"/>
      <c r="G6" s="97">
        <f ca="1">IFERROR(NOW()-F6,"")</f>
        <v>45973.412683796298</v>
      </c>
      <c r="H6" s="96"/>
      <c r="I6" s="135" t="str">
        <f>IFERROR(VLOOKUP(D6,DB!A:F,6,0),"")</f>
        <v>SCECO</v>
      </c>
      <c r="J6" s="135" t="str">
        <f>IFERROR(VLOOKUP(D6,DB!A:G,7,0),"")</f>
        <v>vandalized</v>
      </c>
      <c r="K6" s="98"/>
      <c r="L6" s="92" t="str">
        <f>IFERROR(VLOOKUP(D6,DB!A:I,9,0),"")</f>
        <v>Latis</v>
      </c>
    </row>
    <row r="7" spans="1:16" ht="15" customHeight="1">
      <c r="A7" s="135"/>
      <c r="B7" s="135" t="str">
        <f>IFERROR(VLOOKUP(D7,DB!A:K,11,0),"")</f>
        <v/>
      </c>
      <c r="C7" s="94"/>
      <c r="D7" s="92"/>
      <c r="E7" s="95"/>
      <c r="F7" s="96"/>
      <c r="G7" s="97">
        <f ca="1">IFERROR(NOW()-F7,"")</f>
        <v>45973.412683796298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45973.412683796298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45973.412683796298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45973.412683796298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45973.412683796298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45973.412683796298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45973.412683796298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45973.412683796298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45973.412683796298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45973.412683796298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45973.412683796298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45973.412683796298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45973.412683796298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45973.412683796298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45973.412683796298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45973.412683796298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45973.412683796298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45973.412683796298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45973.412683796298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45973.412683796298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45973.412683796298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45973.412683796298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45973.412683796298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45973.412683796298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45973.412683796298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45973.412683796298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45973.412683796298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45973.412683796298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45973.412683796298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45973.412683796298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45973.412683796298</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45973.412683796298</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45973.412683796298</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45973.412683796298</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45973.412683796298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45973.412683796298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45973.412683796298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45973.412683796298</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81.580623611109331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47.223806481481006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25" ca="1" si="1">IFERROR(NOW()-F4,"")</f>
        <v>24.751572685185238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45973.412683796298</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45973.412683796298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45973.412683796298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45973.412683796298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45973.412683796298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45973.412683796298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45973.412683796298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45973.412683796298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45973.412683796298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45973.412683796298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45973.412683796298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45973.412683796298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45973.412683796298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45973.412683796298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45973.412683796298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45973.412683796298</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45973.412683796298</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45973.412683796298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45973.412683796298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45973.412683796298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45973.412683796298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45973.412683796298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45973.412683796298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45973.412683796298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45973.412683796298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45973.412683796298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45973.412683796298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45973.412683796298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45973.412683796298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45973.412683796298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45973.412683796298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45973.412683796298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45973.412683796298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45973.412683796298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45973.412683796298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45973.412683796298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45973.412683796298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45973.412683796298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45973.412683796298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45973.412683796298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45973.412683796298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45973.412683796298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45973.412683796298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45973.412683796298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45973.412683796298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45973.412683796298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45973.412683796298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45973.412683796298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45973.412683796298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45973.412683796298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45973.412683796298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45973.412683796298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45973.412683796298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45973.412683796298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45973.412683796298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45973.412683796298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45973.412683796298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45973.412683796298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45973.412683796298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45973.412683796298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45973.412683796298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45973.412683796298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45973.412683796298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45973.412683796298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45973.412683796298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45973.412683796298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45973.412683796298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45973.412683796298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45973.412683796298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45973.412683796298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45973.412683796298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45973.412683796298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45973.412683796298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45973.412683796298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45973.412683796298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45973.412683796298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45973.412683796298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45973.412683796298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45973.412683796298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45973.412683796298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45973.412683796298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45973.412683796298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45973.412683796298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45973.412683796298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45973.412683796298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45973.412683796298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45973.412683796298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45973.412683796298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45973.412683796298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45973.412683796298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45973.412683796298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45973.412683796298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45973.412683796298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45973.412683796298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45973.412683796298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45973.412683796298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45973.412683796298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45973.412683796298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45973.412683796298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45973.412683796298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45973.412683796298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45973.412683796298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45973.412683796298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45973.412683796298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45973.412683796298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45973.412683796298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45973.412683796298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45973.412683796298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45973.412683796298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45973.412683796298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45973.412683796298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45973.412683796298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45973.412683796298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45973.412683796298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45973.412683796298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45973.412683796298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45973.412683796298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45973.412683796298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45973.412683796298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45973.412683796298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45973.412683796298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45973.412683796298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45973.412683796298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45973.412683796298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45973.412683796298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45973.412683796298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45973.412683796298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45973.412683796298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45973.412683796298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45973.412683796298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45973.412683796298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45973.412683796298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45973.412683796298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45973.412683796298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45973.412683796298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45973.412683796298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45973.412683796298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45973.412683796298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45973.412683796298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45973.412683796298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45973.412683796298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45973.412683796298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45973.412683796298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45973.412683796298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45973.412683796298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45973.412683796298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45973.412683796298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45973.412683796298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45973.412683796298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45973.412683796298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45973.412683796298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45973.412683796298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45973.412683796298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45973.412683796298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45973.412683796298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45973.412683796298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45973.412683796298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45973.412683796298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45973.412683796298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45973.412683796298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45973.412683796298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45973.412683796298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45973.412683796298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45973.412683796298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45973.412683796298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45973.412683796298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45973.412683796298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45973.412683796298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45973.412683796298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45973.412683796298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45973.412683796298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45973.412683796298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45973.412683796298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45973.412683796298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45973.412683796298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45973.412683796298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45973.412683796298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45973.412683796298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45973.412683796298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45973.412683796298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45973.412683796298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45973.412683796298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45973.412683796298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45973.412683796298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45973.412683796298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45973.412683796298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45973.412683796298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45973.412683796298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45973.412683796298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45973.412683796298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45973.412683796298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45973.412683796298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45973.412683796298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45973.412683796298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45973.412683796298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45973.412683796298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45973.412683796298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45973.412683796298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45973.412683796298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45973.412683796298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45973.412683796298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45973.412683796298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45973.412683796298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45973.412683796298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45973.412683796298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45973.412683796298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45973.412683796298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45973.412683796298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45973.412683796298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45973.412683796298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45973.412683796298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45973.412683796298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45973.412683796298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45973.412683796298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45973.412683796298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45973.412683796298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45973.412683796298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45973.412683796298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45973.412683796298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45973.412683796298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45973.412683796298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45973.412683796298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45973.412683796298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45973.412683796298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45973.412683796298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45973.412683796298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45973.412683796298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45973.412683796298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45973.412683796298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45973.412683796298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45973.412683796298</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1</v>
      </c>
      <c r="D2" s="141" t="s">
        <v>30913</v>
      </c>
      <c r="E2" s="124" t="s">
        <v>39021</v>
      </c>
      <c r="F2" s="157">
        <v>45973.331250000003</v>
      </c>
      <c r="G2" s="105">
        <f t="shared" ref="G2:G62" ca="1" si="0">IFERROR(NOW()-F2,"-")</f>
        <v>8.1433796294732019E-2</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1</v>
      </c>
      <c r="D3" s="141" t="s">
        <v>35088</v>
      </c>
      <c r="E3" s="124" t="s">
        <v>39021</v>
      </c>
      <c r="F3" s="157">
        <v>45973.402418981481</v>
      </c>
      <c r="G3" s="105">
        <f t="shared" ca="1" si="0"/>
        <v>1.0264814816764556E-2</v>
      </c>
      <c r="H3" s="143">
        <v>45973.39471064815</v>
      </c>
      <c r="I3" s="141" t="str">
        <f>IFERROR(VLOOKUP(D3,DB!A:F,6,0),"")</f>
        <v>SCECO</v>
      </c>
      <c r="J3" s="141" t="str">
        <f>IFERROR(VLOOKUP(D3,DB!A:G,7,0),"")</f>
        <v>Vandalized</v>
      </c>
      <c r="K3" s="144" t="s">
        <v>39128</v>
      </c>
      <c r="L3" s="145" t="str">
        <f>IFERROR(VLOOKUP(D3,DB!A:I,9,0),"")</f>
        <v>Latis</v>
      </c>
    </row>
    <row r="4" spans="1:16382" ht="31.5" customHeight="1">
      <c r="A4" s="140"/>
      <c r="B4" s="141" t="str">
        <f>IFERROR(VLOOKUP(D4,DB!A:K,11,0),"")</f>
        <v/>
      </c>
      <c r="C4" s="142"/>
      <c r="D4" s="164"/>
      <c r="E4" s="124"/>
      <c r="F4" s="143"/>
      <c r="G4" s="105">
        <f t="shared" ca="1" si="0"/>
        <v>45973.412683796298</v>
      </c>
      <c r="H4" s="143"/>
      <c r="I4" s="141" t="str">
        <f>IFERROR(VLOOKUP(D4,DB!A:F,6,0),"")</f>
        <v/>
      </c>
      <c r="J4" s="141" t="str">
        <f>IFERROR(VLOOKUP(D4,DB!A:G,7,0),"")</f>
        <v/>
      </c>
      <c r="K4" s="144" t="s">
        <v>39129</v>
      </c>
      <c r="L4" s="145" t="str">
        <f>IFERROR(VLOOKUP(D4,DB!A:I,9,0),"")</f>
        <v/>
      </c>
    </row>
    <row r="5" spans="1:16382" ht="31.5" customHeight="1">
      <c r="A5" s="140"/>
      <c r="B5" s="141" t="str">
        <f>IFERROR(VLOOKUP(D5,DB!A:K,11,0),"")</f>
        <v/>
      </c>
      <c r="C5" s="142"/>
      <c r="D5" s="61"/>
      <c r="E5" s="124"/>
      <c r="F5" s="143"/>
      <c r="G5" s="105">
        <f t="shared" ca="1" si="0"/>
        <v>45973.412683796298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45973.412683796298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45973.412683796298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45973.412683796298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45973.412683796298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45973.412683796298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45973.412683796298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45973.412683796298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45973.412683796298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45973.412683796298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45973.412683796298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45973.412683796298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45973.412683796298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45973.412683796298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45973.412683796298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45973.412683796298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45973.412683796298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45973.412683796298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45973.412683796298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45973.412683796298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45973.412683796298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45973.412683796298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45973.412683796298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45973.412683796298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45973.412683796298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45973.412683796298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45973.412683796298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45973.412683796298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45973.412683796298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45973.412683796298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45973.412683796298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45973.412683796298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45973.412683796298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45973.412683796298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45973.412683796298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45973.412683796298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45973.412683796298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45973.412683796298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45973.412683796298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45973.412683796298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45973.412683796298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45973.412683796298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45973.412683796298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45973.412683796298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45973.412683796298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45973.412683796298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45973.412683796298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45973.412683796298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45973.412683796298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45973.412683796298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45973.412683796298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45973.412683796298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45973.412683796298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45973.412683796298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45973.412683796298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45973.412683796298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45973.412683796298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45973.412683796298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45973.412683796298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45973.412683796298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45973.412683796298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45973.412683796298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45973.412683796298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45973.412683796298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45973.412683796298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45973.412683796298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45973.412683796298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45973.412683796298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45973.412683796298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45973.412683796298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45973.412683796298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45973.412683796298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45973.412683796298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45973.412683796298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45973.412683796298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45973.412683796298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45973.412683796298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45973.412683796298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45973.412683796298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45973.412683796298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45973.412683796298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45973.412683796298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45973.412683796298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45973.412683796298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45973.412683796298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45973.412683796298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45973.412683796298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45973.412683796298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45973.412683796298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45973.412683796298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45973.412683796298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45973.412683796298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45973.412683796298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45973.412683796298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45973.412683796298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45973.412683796298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45973.412683796298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45973.412683796298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45973.412683796298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45973.412683796298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45973.412683796298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45973.412683796298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45973.412683796298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45973.412683796298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45973.412683796298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45973.412683796298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45973.412683796298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45973.412683796298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45973.412683796298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45973.412683796298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45973.412683796298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45973.412683796298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45973.412683796298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45973.412683796298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45973.412683796298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45973.412683796298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45973.412683796298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45973.412683796298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45973.412683796298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45973.412683796298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45973.412683796298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45973.412683796298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45973.412683796298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45973.412683796298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45973.412683796298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45973.412683796298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45973.412683796298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45973.412683796298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45973.412683796298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45973.412683796298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45973.412683796298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45973.412683796298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45973.412683796298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45973.412683796298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45973.412683796298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45973.412683796298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45973.412683796298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45973.412683796298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45973.412683796298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45973.412683796298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45973.412683796298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45973.412683796298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45973.412683796298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45973.412683796298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45973.412683796298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45973.412683796298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45973.412683796298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45973.412683796298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45973.412683796298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45973.412683796298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45973.412683796298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45973.412683796298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45973.412683796298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45973.412683796298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45973.412683796298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45973.412683796298</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