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63" documentId="13_ncr:1_{F6CB121F-512D-4AA6-A0C1-0FB36C537598}" xr6:coauthVersionLast="47" xr6:coauthVersionMax="47" xr10:uidLastSave="{875F129A-1463-4AE5-AC2E-E8D7A68C7653}"/>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<sst xmlns="http://schemas.openxmlformats.org/spreadsheetml/2006/main" count="180308" uniqueCount="39131">
  <si>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</si>
  <si>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</si>
  <si>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</si>
  <si>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</si>
  <si>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</si>
  <si>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</si>
  <si>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</si>
  <si>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</si>
  <si>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</si>
  <si>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</si>
  <si>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</si>
  <si>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</si>
  <si>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</si>
  <si>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</si>
  <si>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</si>
  <si>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</si>
  <si>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</si>
  <si>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</si>
  <si>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</si>
  <si>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</si>
  <si>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</si>
  <si>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</si>
  <si>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</si>
  <si>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</si>
  <si>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</si>
  <si>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</si>
  <si>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</si>
  <si>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</si>
  <si>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</si>
  <si>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</si>
  <si>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</si>
  <si>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</si>
  <si>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</si>
  <si>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</si>
  <si>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</si>
  <si>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</si>
  <si>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</si>
  <si>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</si>
  <si>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</si>
  <si>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</si>
  <si>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</si>
  <si>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</si>
  <si>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</si>
  <si>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</si>
  <si>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</si>
  <si>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</si>
  <si>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</si>
  <si>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</si>
  <si>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</si>
  <si>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</si>
  <si>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</si>
  <si>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</si>
  <si>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</si>
  <si>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</si>
  <si>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</si>
  <si>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</si>
  <si>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</si>
  <si>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</si>
  <si>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</si>
  <si>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</si>
  <si>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</si>
  <si>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</si>
  <si>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</si>
  <si>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</si>
  <si>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</si>
  <si>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</si>
  <si>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</si>
  <si>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</si>
  <si>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</si>
  <si>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</si>
  <si>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</si>
  <si>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</si>
  <si>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</si>
  <si>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</si>
  <si>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</si>
  <si>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</si>
  <si>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</si>
  <si>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</si>
  <si>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</si>
  <si>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</si>
  <si>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</si>
  <si>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</si>
  <si>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</si>
  <si>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</si>
  <si>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</si>
  <si>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</si>
  <si>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</si>
  <si>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</si>
  <si>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</si>
  <si>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</si>
  <si>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</si>
  <si>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</si>
  <si>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</si>
  <si>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</si>
  <si>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</si>
  <si>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</si>
  <si>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</si>
  <si>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</si>
  <si>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</si>
  <si>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</si>
  <si>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</si>
  <si>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</si>
  <si>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</si>
  <si>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</si>
  <si>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</si>
  <si>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</si>
  <si>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</si>
  <si>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</si>
  <si>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</si>
  <si>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</si>
  <si>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</si>
  <si>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</si>
  <si>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</si>
  <si>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</si>
  <si>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</si>
  <si>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</si>
  <si>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</si>
  <si>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</si>
  <si>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</si>
  <si>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</si>
  <si>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</si>
  <si>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</si>
  <si>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</si>
  <si>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</si>
  <si>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</si>
  <si>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</si>
  <si>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</si>
  <si>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</si>
  <si>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</si>
  <si>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</si>
  <si>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</si>
  <si>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</si>
  <si>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</si>
  <si>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</si>
  <si>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</si>
  <si>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</si>
  <si>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</si>
  <si>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</si>
  <si>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</si>
  <si>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</si>
  <si>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</si>
  <si>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</si>
  <si>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</si>
  <si>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</si>
  <si>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</si>
  <si>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</si>
  <si>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</si>
  <si>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</si>
  <si>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</si>
  <si>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</si>
  <si>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</si>
  <si>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</si>
  <si>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</si>
  <si>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</si>
  <si>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</si>
  <si>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</si>
  <si>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</si>
  <si>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</si>
  <si>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</si>
  <si>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</si>
  <si>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</si>
  <si>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</si>
  <si>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</si>
  <si>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</si>
  <si>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</si>
  <si>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</si>
  <si>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</si>
  <si>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</si>
  <si>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</si>
  <si>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</si>
  <si>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</si>
  <si>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</si>
  <si>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</si>
  <si>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</si>
  <si>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</si>
  <si>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</si>
  <si>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</si>
  <si>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</si>
  <si>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</si>
  <si>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</si>
  <si>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</si>
  <si>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</si>
  <si>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</si>
  <si>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</si>
  <si>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</si>
  <si>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</si>
  <si>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</si>
  <si>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</si>
  <si>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</si>
  <si>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</si>
  <si>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</si>
  <si>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</si>
  <si>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</si>
  <si>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</si>
  <si>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</si>
  <si>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</si>
  <si>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</si>
  <si>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</si>
  <si>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</si>
  <si>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</si>
  <si>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</si>
  <si>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</si>
  <si>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</si>
  <si>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</si>
  <si>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</si>
  <si>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</si>
  <si>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</si>
  <si>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</si>
  <si>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</si>
  <si>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</si>
  <si>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</si>
  <si>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</si>
  <si>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</si>
  <si>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</si>
  <si>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</si>
  <si>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</si>
  <si>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</si>
  <si>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</si>
  <si>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</si>
  <si>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</si>
  <si>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</si>
  <si>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</si>
  <si>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</si>
  <si>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</si>
  <si>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</si>
  <si>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</si>
  <si>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</si>
  <si>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</si>
  <si>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</si>
  <si>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</si>
  <si>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</si>
  <si>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</si>
  <si>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</si>
  <si>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</si>
  <si>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</si>
  <si>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</si>
  <si>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</si>
  <si>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</si>
  <si>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</si>
  <si>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</si>
  <si>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</si>
  <si>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</si>
  <si>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</si>
  <si>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</si>
  <si>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</si>
  <si>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</si>
  <si>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</si>
  <si>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</si>
  <si>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</si>
  <si>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</si>
  <si>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</si>
  <si>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</si>
  <si>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</si>
  <si>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</si>
  <si>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</si>
  <si>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</si>
  <si>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</si>
  <si>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</si>
  <si>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</si>
  <si>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</si>
  <si>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</si>
  <si>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</si>
  <si>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</si>
  <si>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</si>
  <si>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</si>
  <si>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</si>
  <si>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</si>
  <si>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</si>
  <si>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</si>
  <si>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</si>
  <si>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</si>
  <si>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</si>
  <si>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</si>
  <si>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</si>
  <si>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</si>
  <si>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</si>
  <si>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</si>
  <si>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</si>
  <si>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</si>
  <si>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</si>
  <si>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</si>
  <si>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</si>
  <si>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</si>
  <si>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</si>
  <si>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</si>
  <si>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</si>
  <si>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</si>
  <si>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</si>
  <si>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</si>
  <si>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</si>
  <si>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</si>
  <si>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</si>
  <si>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</si>
  <si>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</si>
  <si>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</si>
  <si>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</si>
  <si>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</si>
  <si>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</si>
  <si>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</si>
  <si>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</si>
  <si>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</si>
  <si>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</si>
  <si>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</si>
  <si>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</si>
  <si>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</si>
  <si>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</si>
  <si>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</si>
  <si>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</si>
  <si>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</si>
  <si>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</si>
  <si>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</si>
  <si>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</si>
  <si>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</si>
  <si>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</si>
  <si>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</si>
  <si>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</si>
  <si>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</si>
  <si>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</si>
  <si>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</si>
  <si>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</si>
  <si>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</si>
  <si>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</si>
  <si>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</si>
  <si>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</si>
  <si>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</si>
  <si>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</si>
  <si>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</si>
  <si>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</si>
  <si>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</si>
  <si>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</si>
  <si>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</si>
  <si>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</si>
  <si>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</si>
  <si>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</si>
  <si>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</si>
  <si>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</si>
  <si>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</si>
  <si>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</si>
  <si>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</si>
  <si>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</si>
  <si>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</si>
  <si>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</si>
  <si>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</si>
  <si>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</si>
  <si>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</si>
  <si>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</si>
  <si>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</si>
  <si>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</si>
  <si>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</si>
  <si>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</si>
  <si>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</si>
  <si>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</si>
  <si>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</si>
  <si>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</si>
  <si>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</si>
  <si>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</si>
  <si>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</si>
  <si>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</si>
  <si>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</si>
  <si>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</si>
  <si>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</si>
  <si>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</si>
  <si>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</si>
  <si>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</si>
  <si>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</si>
  <si>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</si>
  <si>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</si>
  <si>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</si>
  <si>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</si>
  <si>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</si>
  <si>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</si>
  <si>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</si>
  <si>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</si>
  <si>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</si>
  <si>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</si>
  <si>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</si>
  <si>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</si>
  <si>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</si>
  <si>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</si>
  <si>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</si>
  <si>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</si>
  <si>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</si>
  <si>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</si>
  <si>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</si>
  <si>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</si>
  <si>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</si>
  <si>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</si>
  <si>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</si>
  <si>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</si>
  <si>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</si>
  <si>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</si>
  <si>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</si>
  <si>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</si>
  <si>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</si>
  <si>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</si>
  <si>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</si>
  <si>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</si>
  <si>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</si>
  <si>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</si>
  <si>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</si>
  <si>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</si>
  <si>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</si>
  <si>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</si>
  <si>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</si>
  <si>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</si>
  <si>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</si>
  <si>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</si>
  <si>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</si>
  <si>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</si>
  <si>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</si>
  <si>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</si>
  <si>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</si>
  <si>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</si>
  <si>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</si>
  <si>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</si>
  <si>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</si>
  <si>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</si>
  <si>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</si>
  <si>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</si>
  <si>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</si>
  <si>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</si>
  <si>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</si>
  <si>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</si>
  <si>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</si>
  <si>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</si>
  <si>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</si>
  <si>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</si>
  <si>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</si>
  <si>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</si>
  <si>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</si>
  <si>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</si>
  <si>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</si>
  <si>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</si>
  <si>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</si>
  <si>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</si>
  <si>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</si>
  <si>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</si>
  <si>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</si>
  <si>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</si>
  <si>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</si>
  <si>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</si>
  <si>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</si>
  <si>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</si>
  <si>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</si>
  <si>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</si>
  <si>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</si>
  <si>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</si>
  <si>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</si>
  <si>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</si>
  <si>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</si>
  <si>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</si>
  <si>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</si>
  <si>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</si>
  <si>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</si>
  <si>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</si>
  <si>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</si>
  <si>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</si>
  <si>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</si>
  <si>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</si>
  <si>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</si>
  <si>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</si>
  <si>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</si>
  <si>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</si>
  <si>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</si>
  <si>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</si>
  <si>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</si>
  <si>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</si>
  <si>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</si>
  <si>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</si>
  <si>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</si>
  <si>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</si>
  <si>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</si>
  <si>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</si>
  <si>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</si>
  <si>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</si>
  <si>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</si>
  <si>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</si>
  <si>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</si>
  <si>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</si>
  <si>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</si>
  <si>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</si>
  <si>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</si>
  <si>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</si>
  <si>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</si>
  <si>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</si>
  <si>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</si>
  <si>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</si>
  <si>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</si>
  <si>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</si>
  <si>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</si>
  <si>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</si>
  <si>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</si>
  <si>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</si>
  <si>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</si>
  <si>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</si>
  <si>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</si>
  <si>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</si>
  <si>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</si>
  <si>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</si>
  <si>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</si>
  <si>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</si>
  <si>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</si>
  <si>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</si>
  <si>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</si>
  <si>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</si>
  <si>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</si>
  <si>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</si>
  <si>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</si>
  <si>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</si>
  <si>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</si>
  <si>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</si>
  <si>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</si>
  <si>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</si>
  <si>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</si>
  <si>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</si>
  <si>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</si>
  <si>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</si>
  <si>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</si>
  <si>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</si>
  <si>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</si>
  <si>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</si>
  <si>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</si>
  <si>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</si>
  <si>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</si>
  <si>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</si>
  <si>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</si>
  <si>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</si>
  <si>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</si>
  <si>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</si>
  <si>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</si>
  <si>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</si>
  <si>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</si>
  <si>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</si>
  <si>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</si>
  <si>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</si>
  <si>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</si>
  <si>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</si>
  <si>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</si>
  <si>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</si>
  <si>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</si>
  <si>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</si>
  <si>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</si>
  <si>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</si>
  <si>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</si>
  <si>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</si>
  <si>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</si>
  <si>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</si>
  <si>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</si>
  <si>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</si>
  <si>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</si>
  <si>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</si>
  <si>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</si>
  <si>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</si>
  <si>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</si>
  <si>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</si>
  <si>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</si>
  <si>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</si>
  <si>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</si>
  <si>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</si>
  <si>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</si>
  <si>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</si>
  <si>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</si>
  <si>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</si>
  <si>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</si>
  <si>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</si>
  <si>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</si>
  <si>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</si>
  <si>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</si>
  <si>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</si>
  <si>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</si>
  <si>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</si>
  <si>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</si>
  <si>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</si>
  <si>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</si>
  <si>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</si>
  <si>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</si>
  <si>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</si>
  <si>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</si>
  <si>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</si>
  <si>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</si>
  <si>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</si>
  <si>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</si>
  <si>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</si>
  <si>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</si>
  <si>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</si>
  <si>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</si>
  <si>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</si>
  <si>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</si>
  <si>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</si>
  <si>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</si>
  <si>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</si>
  <si>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</si>
  <si>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</si>
  <si>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</si>
  <si>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</si>
  <si>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</si>
  <si>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</si>
  <si>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</si>
  <si>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</si>
  <si>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</si>
  <si>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</si>
  <si>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</si>
  <si>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</si>
  <si>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</si>
  <si>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</si>
  <si>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</si>
  <si>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</si>
  <si>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</si>
  <si>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</si>
  <si>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</si>
  <si>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</si>
  <si>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</si>
  <si>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</si>
  <si>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</si>
  <si>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</si>
  <si>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</si>
  <si>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</si>
  <si>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</si>
  <si>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</si>
  <si>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</si>
  <si>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</si>
  <si>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</si>
  <si>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</si>
  <si>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</si>
  <si>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</si>
  <si>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</si>
  <si>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</si>
  <si>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</si>
  <si>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</si>
  <si>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</si>
  <si>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</si>
  <si>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</si>
  <si>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</si>
  <si>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</si>
  <si>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</si>
  <si>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</si>
  <si>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</si>
  <si>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</si>
  <si>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</si>
  <si>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</si>
  <si>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</si>
  <si>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</si>
  <si>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</si>
  <si>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</si>
  <si>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</si>
  <si>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</si>
  <si>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</si>
  <si>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</si>
  <si>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</si>
  <si>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</si>
  <si>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</si>
  <si>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</si>
  <si>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</si>
  <si>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</si>
  <si>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</si>
  <si>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</si>
  <si>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</si>
  <si>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</si>
  <si>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</si>
  <si>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</si>
  <si>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</si>
  <si>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</si>
  <si>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</si>
  <si>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</si>
  <si>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</si>
  <si>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</si>
  <si>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</si>
  <si>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</si>
  <si>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</si>
  <si>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</si>
  <si>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</si>
  <si>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</si>
  <si>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</si>
  <si>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</si>
  <si>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</si>
  <si>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</si>
  <si>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</si>
  <si>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</si>
  <si>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</si>
  <si>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</si>
  <si>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</si>
  <si>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</si>
  <si>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</si>
  <si>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</si>
  <si>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</si>
  <si>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</si>
  <si>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</si>
  <si>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</si>
  <si>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</si>
  <si>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</si>
  <si>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</si>
  <si>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</si>
  <si>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</si>
  <si>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</si>
  <si>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</si>
  <si>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</si>
  <si>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</si>
  <si>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</si>
  <si>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</si>
  <si>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</si>
  <si>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</si>
  <si>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</si>
  <si>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</si>
  <si>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</si>
  <si>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</si>
  <si>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</si>
  <si>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</si>
  <si>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</si>
  <si>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</si>
  <si>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</si>
  <si>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</si>
  <si>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</si>
  <si>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</si>
  <si>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</si>
  <si>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</si>
  <si>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</si>
  <si>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</si>
  <si>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</si>
  <si>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</si>
  <si>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</si>
  <si>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</si>
  <si>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</si>
  <si>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</si>
  <si>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</si>
  <si>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</si>
  <si>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</si>
  <si>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</si>
  <si>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</si>
  <si>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</si>
  <si>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</si>
  <si>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</si>
  <si>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</si>
  <si>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</si>
  <si>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</si>
  <si>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</si>
  <si>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</si>
  <si>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</si>
  <si>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</si>
  <si>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</si>
  <si>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</si>
  <si>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</si>
  <si>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</si>
  <si>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</si>
  <si>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</si>
  <si>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</si>
  <si>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</si>
  <si>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</si>
  <si>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</si>
  <si>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</si>
  <si>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</si>
  <si>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</si>
  <si>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</si>
  <si>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</si>
  <si>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</si>
  <si>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</si>
  <si>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</si>
  <si>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</si>
  <si>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</si>
  <si>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</si>
  <si>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</si>
  <si>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</si>
  <si>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</si>
  <si>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</si>
  <si>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</si>
  <si>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</si>
  <si>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</si>
  <si>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</si>
  <si>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</si>
  <si>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</si>
  <si>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</si>
  <si>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</si>
  <si>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</si>
  <si>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</si>
  <si>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</si>
  <si>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</si>
  <si>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</si>
  <si>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</si>
  <si>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</si>
  <si>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</si>
  <si>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</si>
  <si>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</si>
  <si>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</si>
  <si>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</si>
  <si>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</si>
  <si>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</si>
  <si>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</si>
  <si>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</si>
  <si>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</si>
  <si>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</si>
  <si>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</si>
  <si>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</si>
  <si>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</si>
  <si>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</si>
  <si>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</si>
  <si>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</si>
  <si>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</si>
  <si>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</si>
  <si>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</si>
  <si>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</si>
  <si>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</si>
  <si>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</si>
  <si>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</si>
  <si>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</si>
  <si>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</si>
  <si>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</si>
  <si>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</si>
  <si>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</si>
  <si>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</si>
  <si>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</si>
  <si>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</si>
  <si>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</si>
  <si>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</si>
  <si>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</si>
  <si>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</si>
  <si>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</si>
  <si>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</si>
  <si>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</si>
  <si>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</si>
  <si>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</si>
  <si>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</si>
  <si>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</si>
  <si>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</si>
  <si>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</si>
  <si>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</si>
  <si>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</si>
  <si>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</si>
  <si>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</si>
  <si>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</si>
  <si>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</si>
  <si>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</si>
  <si>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</si>
  <si>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</si>
  <si>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</si>
  <si>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</si>
  <si>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</si>
  <si>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</si>
  <si>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</si>
  <si>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</si>
  <si>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</si>
  <si>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</si>
  <si>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</si>
  <si>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</si>
  <si>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</si>
  <si>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</si>
  <si>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</si>
  <si>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</si>
  <si>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</si>
  <si>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</si>
  <si>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</si>
  <si>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</si>
  <si>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</si>
  <si>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</si>
  <si>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</si>
  <si>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</si>
  <si>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</si>
  <si>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</si>
  <si>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</si>
  <si>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</si>
  <si>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</si>
  <si>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</si>
  <si>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</si>
  <si>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</si>
  <si>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</si>
  <si>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</si>
  <si>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</si>
  <si>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</si>
  <si>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</si>
  <si>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</si>
  <si>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</si>
  <si>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</si>
  <si>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</si>
  <si>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</si>
  <si>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</si>
  <si>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</si>
  <si>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</si>
  <si>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</si>
  <si>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</si>
  <si>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</si>
  <si>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</si>
  <si>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</si>
  <si>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</si>
  <si>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</si>
  <si>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</si>
  <si>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</si>
  <si>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</si>
  <si>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</si>
  <si>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</si>
  <si>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</si>
  <si>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</si>
  <si>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</si>
  <si>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</si>
  <si>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</si>
  <si>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</si>
  <si>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</si>
  <si>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</si>
  <si>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</si>
  <si>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</si>
  <si>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</si>
  <si>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</si>
  <si>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</si>
  <si>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</si>
  <si>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</si>
  <si>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</si>
  <si>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</si>
  <si>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</si>
  <si>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</si>
  <si>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</si>
  <si>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</si>
  <si>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</si>
  <si>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</si>
  <si>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</si>
  <si>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</si>
  <si>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</si>
  <si>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</si>
  <si>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</si>
  <si>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</si>
  <si>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</si>
  <si>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</si>
  <si>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</si>
  <si>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</si>
  <si>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</si>
  <si>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</si>
  <si>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</si>
  <si>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</si>
  <si>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</si>
  <si>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</si>
  <si>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</si>
  <si>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</si>
  <si>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</si>
  <si>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</si>
  <si>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</si>
  <si>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</si>
  <si>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</si>
  <si>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</si>
  <si>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</si>
  <si>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</si>
  <si>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</si>
  <si>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</si>
  <si>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</si>
  <si>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</si>
  <si>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</si>
  <si>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</si>
  <si>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</si>
  <si>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</si>
  <si>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</si>
  <si>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</si>
  <si>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</si>
  <si>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</si>
  <si>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</si>
  <si>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</si>
  <si>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</si>
  <si>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</si>
  <si>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</si>
  <si>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</si>
  <si>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</si>
  <si>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</si>
  <si>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</si>
  <si>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</si>
  <si>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</si>
  <si>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</si>
  <si>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</si>
  <si>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</si>
  <si>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</si>
  <si>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</si>
  <si>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</si>
  <si>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</si>
  <si>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</si>
  <si>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</si>
  <si>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</si>
  <si>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</si>
  <si>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</si>
  <si>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</si>
  <si>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</si>
  <si>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</si>
  <si>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</si>
  <si>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</si>
  <si>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</si>
  <si>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</si>
  <si>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</si>
  <si>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</si>
  <si>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</si>
  <si>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</si>
  <si>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</si>
  <si>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</si>
  <si>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</si>
  <si>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</si>
  <si>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</si>
  <si>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</si>
  <si>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</si>
  <si>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</si>
  <si>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</si>
  <si>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</si>
  <si>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</si>
  <si>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</si>
  <si>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</si>
  <si>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</si>
  <si>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</si>
  <si>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</si>
  <si>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</si>
  <si>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</si>
  <si>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</si>
  <si>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</si>
  <si>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</si>
  <si>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</si>
  <si>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</si>
  <si>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</si>
  <si>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</si>
  <si>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</si>
  <si>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</si>
  <si>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</si>
  <si>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</si>
  <si>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</si>
  <si>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</si>
  <si>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</si>
  <si>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</si>
  <si>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</si>
  <si>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</si>
  <si>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</si>
  <si>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</si>
  <si>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</si>
  <si>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</si>
  <si>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</si>
  <si>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</si>
  <si>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</si>
  <si>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</si>
  <si>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</si>
  <si>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</si>
  <si>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</si>
  <si>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</si>
  <si>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</si>
  <si>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</si>
  <si>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</si>
  <si>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</si>
  <si>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</si>
  <si>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</si>
  <si>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</si>
  <si>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</si>
  <si>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</si>
  <si>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</si>
  <si>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</si>
  <si>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</si>
  <si>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</si>
  <si>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</si>
  <si>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</si>
  <si>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</si>
  <si>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</si>
  <si>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</si>
  <si>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</si>
  <si>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</si>
  <si>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</si>
  <si>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</si>
  <si>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</si>
  <si>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</si>
  <si>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</si>
  <si>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</si>
  <si>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</si>
  <si>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</si>
  <si>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</si>
  <si>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</si>
  <si>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</si>
  <si>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</si>
  <si>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</si>
  <si>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</si>
  <si>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</si>
  <si>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</si>
  <si>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</si>
  <si>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</si>
  <si>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</si>
  <si>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</si>
  <si>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</si>
  <si>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</si>
  <si>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</si>
  <si>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</si>
  <si>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</si>
  <si>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</si>
  <si>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</si>
  <si>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</si>
  <si>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</si>
  <si>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</si>
  <si>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</si>
  <si>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</si>
  <si>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</si>
  <si>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</si>
  <si>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</si>
  <si>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</si>
  <si>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</si>
  <si>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</si>
  <si>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</si>
  <si>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</si>
  <si>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</si>
  <si>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</si>
  <si>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</si>
  <si>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</si>
  <si>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</si>
  <si>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</si>
  <si>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</si>
  <si>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</si>
  <si>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</si>
  <si>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</si>
  <si>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</si>
  <si>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</si>
  <si>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</si>
  <si>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</si>
  <si>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</si>
  <si>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</si>
  <si>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</si>
  <si>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</si>
  <si>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</si>
  <si>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</si>
  <si>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</si>
  <si>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</si>
  <si>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</si>
  <si>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</si>
  <si>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</si>
  <si>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</si>
  <si>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</si>
  <si>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</si>
  <si>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</si>
  <si>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</si>
  <si>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</si>
  <si>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</si>
  <si>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</si>
  <si>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</si>
  <si>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</si>
  <si>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</si>
  <si>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</si>
  <si>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</si>
  <si>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</si>
  <si>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</si>
  <si>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</si>
  <si>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</si>
  <si>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</si>
  <si>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</si>
  <si>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</si>
  <si>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</si>
  <si>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</si>
  <si>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</si>
  <si>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</si>
  <si>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</si>
  <si>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</si>
  <si>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</si>
  <si>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</si>
  <si>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</si>
  <si>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</si>
  <si>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</si>
  <si>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</si>
  <si>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</si>
  <si>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</si>
  <si>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</si>
  <si>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</si>
  <si>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</si>
  <si>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</si>
  <si>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</si>
  <si>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</si>
  <si>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</si>
  <si>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</si>
  <si>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</si>
  <si>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</si>
  <si>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</si>
  <si>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</si>
  <si>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</si>
  <si>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</si>
  <si>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</si>
  <si>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</si>
  <si>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</si>
  <si>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</si>
  <si>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</si>
  <si>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</si>
  <si>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</si>
  <si>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</si>
  <si>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</si>
  <si>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</si>
  <si>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</si>
  <si>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</si>
  <si>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</si>
  <si>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</si>
  <si>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</si>
  <si>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</si>
  <si>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</si>
  <si>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</si>
  <si>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</si>
  <si>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</si>
  <si>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</si>
  <si>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</si>
  <si>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</si>
  <si>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</si>
  <si>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</si>
  <si>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</si>
  <si>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</si>
  <si>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</si>
  <si>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</si>
  <si>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</si>
  <si>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</si>
  <si>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</si>
  <si>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</si>
  <si>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</si>
  <si>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</si>
  <si>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</si>
  <si>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</si>
  <si>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</si>
  <si>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</si>
  <si>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</si>
  <si>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</si>
  <si>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</si>
  <si>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</si>
  <si>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</si>
  <si>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</si>
  <si>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</si>
  <si>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</si>
  <si>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</si>
  <si>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</si>
  <si>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</si>
  <si>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</si>
  <si>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</si>
  <si>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</si>
  <si>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</si>
  <si>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</si>
  <si>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</si>
  <si>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</si>
  <si>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</si>
  <si>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</si>
  <si>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</si>
  <si>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</si>
  <si>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</si>
  <si>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</si>
  <si>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</si>
  <si>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</si>
  <si>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</si>
  <si>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</si>
  <si>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</si>
  <si>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</si>
  <si>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</si>
  <si>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</si>
  <si>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</si>
  <si>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</si>
  <si>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</si>
  <si>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</si>
  <si>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</si>
  <si>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</si>
  <si>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</si>
  <si>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</si>
  <si>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</si>
  <si>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</si>
  <si>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</si>
  <si>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</si>
  <si>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</si>
  <si>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</si>
  <si>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</si>
  <si>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</si>
  <si>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</si>
  <si>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</si>
  <si>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</si>
  <si>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</si>
  <si>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</si>
  <si>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</si>
  <si>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</si>
  <si>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</si>
  <si>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</si>
  <si>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</si>
  <si>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</si>
  <si>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</si>
  <si>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</si>
  <si>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</si>
  <si>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</si>
  <si>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</si>
  <si>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</si>
  <si>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</si>
  <si>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</si>
  <si>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</si>
  <si>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</si>
  <si>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</si>
  <si>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</si>
  <si>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</si>
  <si>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</si>
  <si>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</si>
  <si>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</si>
  <si>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</si>
  <si>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</si>
  <si>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</si>
  <si>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</si>
  <si>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</si>
  <si>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</si>
  <si>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</si>
  <si>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</si>
  <si>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</si>
  <si>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</si>
  <si>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</si>
  <si>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</si>
  <si>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</si>
  <si>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</si>
  <si>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</si>
  <si>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</si>
  <si>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</si>
  <si>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</si>
  <si>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</si>
  <si>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</si>
  <si>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</si>
  <si>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</si>
  <si>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</si>
  <si>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</si>
  <si>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</si>
  <si>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</si>
  <si>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</si>
  <si>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</si>
  <si>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</si>
  <si>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</si>
  <si>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</si>
  <si>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</si>
  <si>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</si>
  <si>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</si>
  <si>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</si>
  <si>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</si>
  <si>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</si>
  <si>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</si>
  <si>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</si>
  <si>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</si>
  <si>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</si>
  <si>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</si>
  <si>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</si>
  <si>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</si>
  <si>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</si>
  <si>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</si>
  <si>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</si>
  <si>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</si>
  <si>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</si>
  <si>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</si>
  <si>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</si>
  <si>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</si>
  <si>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</si>
  <si>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</si>
  <si>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</si>
  <si>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</si>
  <si>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</si>
  <si>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</si>
  <si>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</si>
  <si>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</si>
  <si>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</si>
  <si>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</si>
  <si>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</si>
  <si>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</si>
  <si>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</si>
  <si>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</si>
  <si>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</si>
  <si>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</si>
  <si>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</si>
  <si>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</si>
  <si>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</si>
  <si>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</si>
  <si>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</si>
  <si>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</si>
  <si>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</si>
  <si>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</si>
  <si>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</si>
  <si>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</si>
  <si>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</si>
  <si>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</si>
  <si>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</si>
  <si>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</si>
  <si>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</si>
  <si>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</si>
  <si>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</si>
  <si>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</si>
  <si>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</si>
  <si>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</si>
  <si>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</si>
  <si>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</si>
  <si>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</si>
  <si>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</si>
  <si>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</si>
  <si>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</si>
  <si>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</si>
  <si>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</si>
  <si>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</si>
  <si>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</si>
  <si>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</si>
  <si>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</si>
  <si>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</si>
  <si>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</si>
  <si>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</si>
  <si>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</si>
  <si>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</si>
  <si>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</si>
  <si>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</si>
  <si>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</si>
  <si>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</si>
  <si>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</si>
  <si>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</si>
  <si>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</si>
  <si>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</si>
  <si>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</si>
  <si>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</si>
  <si>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</si>
  <si>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</si>
  <si>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</si>
  <si>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</si>
  <si>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</si>
  <si>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</si>
  <si>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</si>
  <si>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</si>
  <si>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</si>
  <si>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</si>
  <si>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</si>
  <si>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</si>
  <si>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</si>
  <si>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</si>
  <si>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</si>
  <si>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</si>
  <si>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</si>
  <si>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</si>
  <si>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</si>
  <si>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</si>
  <si>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</si>
  <si>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</si>
  <si>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</si>
  <si>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</si>
  <si>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</si>
  <si>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</si>
  <si>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</si>
  <si>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</si>
  <si>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</si>
  <si>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</si>
  <si>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</si>
  <si>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</si>
  <si>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</si>
  <si>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</si>
  <si>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</si>
  <si>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</si>
  <si>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</si>
  <si>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</si>
  <si>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</si>
  <si>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</si>
  <si>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</si>
  <si>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</si>
  <si>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</si>
  <si>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</si>
  <si>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</si>
  <si>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</si>
  <si>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</si>
  <si>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</si>
  <si>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</si>
  <si>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</si>
  <si>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</si>
  <si>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</si>
  <si>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</si>
  <si>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</si>
  <si>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</si>
  <si>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</si>
  <si>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</si>
  <si>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</si>
  <si>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</si>
  <si>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</si>
  <si>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</si>
  <si>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</si>
  <si>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</si>
  <si>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</si>
  <si>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</si>
  <si>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</si>
  <si>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</si>
  <si>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</si>
  <si>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</si>
  <si>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</si>
  <si>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</si>
  <si>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</si>
  <si>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</si>
  <si>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</si>
  <si>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</si>
  <si>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</si>
  <si>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</si>
  <si>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</si>
  <si>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</si>
  <si>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</si>
  <si>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</si>
  <si>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</si>
  <si>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</si>
  <si>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</si>
  <si>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</si>
  <si>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</si>
  <si>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</si>
  <si>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</si>
  <si>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</si>
  <si>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</si>
  <si>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</si>
  <si>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</si>
  <si>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</si>
  <si>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</si>
  <si>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</si>
  <si>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</si>
  <si>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</si>
  <si>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</si>
  <si>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</si>
  <si>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</si>
  <si>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</si>
  <si>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</si>
  <si>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</si>
  <si>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</si>
  <si>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</si>
  <si>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</si>
  <si>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</si>
  <si>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</si>
  <si>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</si>
  <si>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</si>
  <si>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</si>
  <si>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</si>
  <si>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</si>
  <si>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</si>
  <si>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</si>
  <si>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</si>
  <si>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</si>
  <si>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</si>
  <si>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</si>
  <si>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</si>
  <si>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</si>
  <si>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</si>
  <si>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</si>
  <si>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</si>
  <si>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</si>
  <si>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</si>
  <si>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</si>
  <si>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</si>
  <si>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</si>
  <si>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</si>
  <si>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</si>
  <si>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</si>
  <si>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</si>
  <si>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</si>
  <si>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</si>
  <si>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</si>
  <si>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</si>
  <si>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</si>
  <si>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</si>
  <si>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</si>
  <si>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</si>
  <si>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</si>
  <si>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</si>
  <si>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</si>
  <si>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</si>
  <si>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</si>
  <si>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</si>
  <si>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</si>
  <si>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</si>
  <si>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</si>
  <si>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</si>
  <si>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</si>
  <si>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</si>
  <si>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</si>
  <si>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</si>
  <si>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</si>
  <si>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</si>
  <si>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</si>
  <si>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</si>
  <si>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</si>
  <si>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</si>
  <si>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</si>
  <si>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</si>
  <si>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</si>
  <si>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</si>
  <si>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</si>
  <si>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</si>
  <si>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</si>
  <si>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</si>
  <si>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</si>
  <si>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</si>
  <si>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</si>
  <si>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</si>
  <si>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</si>
  <si>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</si>
  <si>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</si>
  <si>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</si>
  <si>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</si>
  <si>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</si>
  <si>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</si>
  <si>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</si>
  <si>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</si>
  <si>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</si>
  <si>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</si>
  <si>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</si>
  <si>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</si>
  <si>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</si>
  <si>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</si>
  <si>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</si>
  <si>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</si>
  <si>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</si>
  <si>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</si>
  <si>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</si>
  <si>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</si>
  <si>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</si>
  <si>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</si>
  <si>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</si>
  <si>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</si>
  <si>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</si>
  <si>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</si>
  <si>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</si>
  <si>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</si>
  <si>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</si>
  <si>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</si>
  <si>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</si>
  <si>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</si>
  <si>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</si>
  <si>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</si>
  <si>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</si>
  <si>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</si>
  <si>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</si>
  <si>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</si>
  <si>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</si>
  <si>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</si>
  <si>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</si>
  <si>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</si>
  <si>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</si>
  <si>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</si>
  <si>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</si>
  <si>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</si>
  <si>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</si>
  <si>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</si>
  <si>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</si>
  <si>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</si>
  <si>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</si>
  <si>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</si>
  <si>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</si>
  <si>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</si>
  <si>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</si>
  <si>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</si>
  <si>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</si>
  <si>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</si>
  <si>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</si>
  <si>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</si>
  <si>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</si>
  <si>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</si>
  <si>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</si>
  <si>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</si>
  <si>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</si>
  <si>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</si>
  <si>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</si>
  <si>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</si>
  <si>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</si>
  <si>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</si>
  <si>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</si>
  <si>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</si>
  <si>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</si>
  <si>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</si>
  <si>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</si>
  <si>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</si>
  <si>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</si>
  <si>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</si>
  <si>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</si>
  <si>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</si>
  <si>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</si>
  <si>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</si>
  <si>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</si>
  <si>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</si>
  <si>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</si>
  <si>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</si>
  <si>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</si>
  <si>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</si>
  <si>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</si>
  <si>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</si>
  <si>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</si>
  <si>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</si>
  <si>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</si>
  <si>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</si>
  <si>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</si>
  <si>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</si>
  <si>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</si>
  <si>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</si>
  <si>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</si>
  <si>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</si>
  <si>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</si>
  <si>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</si>
  <si>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</si>
  <si>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</si>
  <si>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</si>
  <si>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</si>
  <si>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</si>
  <si>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</si>
  <si>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</si>
  <si>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</si>
  <si>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</si>
  <si>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</si>
  <si>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</si>
  <si>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</si>
  <si>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</si>
  <si>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</si>
  <si>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</si>
  <si>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</si>
  <si>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</si>
  <si>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</si>
  <si>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</si>
  <si>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</si>
  <si>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</si>
  <si>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</si>
  <si>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</si>
  <si>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</si>
  <si>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</si>
  <si>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</si>
  <si>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</si>
  <si>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</si>
  <si>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</si>
  <si>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</si>
  <si>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</si>
  <si>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</si>
  <si>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</si>
  <si>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</si>
  <si>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</si>
  <si>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</si>
  <si>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</si>
  <si>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</si>
  <si>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</si>
  <si>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</si>
  <si>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</si>
  <si>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</si>
  <si>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</si>
  <si>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</si>
  <si>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</si>
  <si>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</si>
  <si>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</si>
  <si>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</si>
  <si>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</si>
  <si>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</si>
  <si>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</si>
  <si>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</si>
  <si>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</si>
  <si>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</si>
  <si>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</si>
  <si>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</si>
  <si>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</si>
  <si>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</si>
  <si>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</si>
  <si>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</si>
  <si>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</si>
  <si>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</si>
  <si>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</si>
  <si>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</si>
  <si>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</si>
  <si>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</si>
  <si>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</si>
  <si>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</si>
  <si>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</si>
  <si>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</si>
  <si>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</si>
  <si>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</si>
  <si>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</si>
  <si>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</si>
  <si>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</si>
  <si>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</si>
  <si>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</si>
  <si>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</si>
  <si>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</si>
  <si>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</si>
  <si>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</si>
  <si>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</si>
  <si>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</si>
  <si>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</si>
  <si>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</si>
  <si>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</si>
  <si>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</si>
  <si>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</si>
  <si>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</si>
  <si>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</si>
  <si>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</si>
  <si>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</si>
  <si>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</si>
  <si>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</si>
  <si>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</si>
  <si>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</si>
  <si>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</si>
  <si>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</si>
  <si>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</si>
  <si>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</si>
  <si>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</si>
  <si>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</si>
  <si>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</si>
  <si>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</si>
  <si>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</si>
  <si>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</si>
  <si>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</si>
  <si>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</si>
  <si>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</si>
  <si>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</si>
  <si>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</si>
  <si>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</si>
  <si>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</si>
  <si>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</si>
  <si>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</si>
  <si>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</si>
  <si>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</si>
  <si>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</si>
  <si>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</si>
  <si>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</si>
  <si>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</si>
  <si>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</si>
  <si>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</si>
  <si>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</si>
  <si>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</si>
  <si>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</si>
  <si>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</si>
  <si>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</si>
  <si>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</si>
  <si>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</si>
  <si>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</si>
  <si>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</si>
  <si>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</si>
  <si>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</si>
  <si>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</si>
  <si>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</si>
  <si>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</si>
  <si>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</si>
  <si>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</si>
  <si>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</si>
  <si>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</si>
  <si>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</si>
  <si>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</si>
  <si>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</si>
  <si>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</si>
  <si>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</si>
  <si>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</si>
  <si>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</si>
  <si>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</si>
  <si>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</si>
  <si>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</si>
  <si>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</si>
  <si>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</si>
  <si>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</si>
  <si>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</si>
  <si>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</si>
  <si>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</si>
  <si>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</si>
  <si>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</si>
  <si>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</si>
  <si>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</si>
  <si>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</si>
  <si>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</si>
  <si>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</si>
  <si>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</si>
  <si>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</si>
  <si>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</si>
  <si>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</si>
  <si>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</si>
  <si>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</si>
  <si>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</si>
  <si>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</si>
  <si>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</si>
  <si>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</si>
  <si>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</si>
  <si>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</si>
  <si>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</si>
  <si>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</si>
  <si>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</si>
  <si>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</si>
  <si>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</si>
  <si>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</si>
  <si>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</si>
  <si>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</si>
  <si>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</si>
  <si>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</si>
  <si>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</si>
  <si>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</si>
  <si>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</si>
  <si>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</si>
  <si>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</si>
  <si>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</si>
  <si>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</si>
  <si>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</si>
  <si>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</si>
  <si>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</si>
  <si>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</si>
  <si>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</si>
  <si>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</si>
  <si>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</si>
  <si>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</si>
  <si>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</si>
  <si>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</si>
  <si>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</si>
  <si>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</si>
  <si>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</si>
  <si>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</si>
  <si>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</si>
  <si>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</si>
  <si>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</si>
  <si>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</si>
  <si>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</si>
  <si>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</si>
  <si>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</si>
  <si>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</si>
  <si>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</si>
  <si>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</si>
  <si>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</si>
  <si>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</si>
  <si>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</si>
  <si>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</si>
  <si>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</si>
  <si>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</si>
  <si>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</si>
  <si>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</si>
  <si>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</si>
  <si>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</si>
  <si>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</si>
  <si>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</si>
  <si>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</si>
  <si>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</si>
  <si>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</si>
  <si>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</si>
  <si>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</si>
  <si>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</si>
  <si>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</si>
  <si>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</si>
  <si>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</si>
  <si>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</si>
  <si>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</si>
  <si>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</si>
  <si>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</si>
  <si>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</si>
  <si>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</si>
  <si>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</si>
  <si>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</si>
  <si>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</si>
  <si>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</si>
  <si>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</si>
  <si>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</si>
  <si>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</si>
  <si>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</si>
  <si>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</si>
  <si>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</si>
  <si>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</si>
  <si>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</si>
  <si>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</si>
  <si>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</si>
  <si>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</si>
  <si>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</si>
  <si>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</si>
  <si>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</si>
  <si>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</si>
  <si>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</si>
  <si>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</si>
  <si>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</si>
  <si>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</si>
  <si>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</si>
  <si>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</si>
  <si>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</si>
  <si>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</si>
  <si>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</si>
  <si>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</si>
  <si>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</si>
  <si>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</si>
  <si>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</si>
  <si>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</si>
  <si>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</si>
  <si>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</si>
  <si>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</si>
  <si>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</si>
  <si>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</si>
  <si>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</si>
  <si>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</si>
  <si>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</si>
  <si>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</si>
  <si>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</si>
  <si>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</si>
  <si>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</si>
  <si>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</si>
  <si>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</si>
  <si>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</si>
  <si>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</si>
  <si>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</si>
  <si>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</si>
  <si>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</si>
  <si>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</si>
  <si>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</si>
  <si>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</si>
  <si>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</si>
  <si>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</si>
  <si>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</si>
  <si>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</si>
  <si>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</si>
  <si>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</si>
  <si>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</si>
  <si>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</si>
  <si>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</si>
  <si>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</si>
  <si>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</si>
  <si>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</si>
  <si>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</si>
  <si>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</si>
  <si>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</si>
  <si>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</si>
  <si>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</si>
  <si>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</si>
  <si>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</si>
  <si>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</si>
  <si>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</si>
  <si>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</si>
  <si>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</si>
  <si>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</si>
  <si>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</si>
  <si>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</si>
  <si>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</si>
  <si>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</si>
  <si>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</si>
  <si>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</si>
  <si>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</si>
  <si>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</si>
  <si>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</si>
  <si>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</si>
  <si>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</si>
  <si>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</si>
  <si>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</si>
  <si>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</si>
  <si>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</si>
  <si>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</si>
  <si>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</si>
  <si>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</si>
  <si>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</si>
  <si>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</si>
  <si>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</si>
  <si>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</si>
  <si>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</si>
  <si>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</si>
  <si>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</si>
  <si>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</si>
  <si>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</si>
  <si>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</si>
  <si>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</si>
  <si>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</si>
  <si>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</si>
  <si>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</si>
  <si>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</si>
  <si>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</si>
  <si>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</si>
  <si>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</si>
  <si>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</si>
  <si>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</si>
  <si>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</si>
  <si>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</si>
  <si>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</si>
  <si>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</si>
  <si>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</si>
  <si>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</si>
  <si>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</si>
  <si>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</si>
  <si>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</si>
  <si>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</si>
  <si>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</si>
  <si>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</si>
  <si>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</si>
  <si>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</si>
  <si>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</si>
  <si>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</si>
  <si>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</si>
  <si>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</si>
  <si>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</si>
  <si>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</si>
  <si>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</si>
  <si>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</si>
  <si>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</si>
  <si>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</si>
  <si>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</si>
  <si>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</si>
  <si>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</si>
  <si>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</si>
  <si>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</si>
  <si>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</si>
  <si>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</si>
  <si>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</si>
  <si>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</si>
  <si>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</si>
  <si>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</si>
  <si>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</si>
  <si>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</si>
  <si>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</si>
  <si>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</si>
  <si>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</si>
  <si>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</si>
  <si>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</si>
  <si>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</si>
  <si>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</si>
  <si>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</si>
  <si>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</si>
  <si>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</si>
  <si>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</si>
  <si>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</si>
  <si>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</si>
  <si>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</si>
  <si>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</si>
  <si>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</si>
  <si>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</si>
  <si>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</si>
  <si>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</si>
  <si>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</si>
  <si>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</si>
  <si>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</si>
  <si>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</si>
  <si>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</si>
  <si>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</si>
  <si>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</si>
  <si>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</si>
  <si>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</si>
  <si>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</si>
  <si>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</si>
  <si>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</si>
  <si>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</si>
  <si>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</si>
  <si>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</si>
  <si>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</si>
  <si>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</si>
  <si>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</si>
  <si>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</si>
  <si>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</si>
  <si>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</si>
  <si>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</si>
  <si>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</si>
  <si>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</si>
  <si>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</si>
  <si>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</si>
  <si>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</si>
  <si>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</si>
  <si>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</si>
  <si>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</si>
  <si>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</si>
  <si>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</si>
  <si>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</si>
  <si>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</si>
  <si>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</si>
  <si>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</si>
  <si>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</si>
  <si>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</si>
  <si>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</si>
  <si>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</si>
  <si>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</si>
  <si>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</si>
  <si>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</si>
  <si>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</si>
  <si>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</si>
  <si>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</si>
  <si>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</si>
  <si>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</si>
  <si>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</si>
  <si>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</si>
  <si>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</si>
  <si>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</si>
  <si>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</si>
  <si>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</si>
  <si>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</si>
  <si>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</si>
  <si>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</si>
  <si>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</si>
  <si>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</si>
  <si>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</si>
  <si>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</si>
  <si>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</si>
  <si>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</si>
  <si>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</si>
  <si>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</si>
  <si>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</si>
  <si>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</si>
  <si>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</si>
  <si>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</si>
  <si>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</si>
  <si>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</si>
  <si>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</si>
  <si>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</si>
  <si>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</si>
  <si>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</si>
  <si>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</si>
  <si>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</si>
  <si>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</si>
  <si>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</si>
  <si>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</si>
  <si>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</si>
  <si>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</si>
  <si>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</si>
  <si>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</si>
  <si>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</si>
  <si>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</si>
  <si>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</si>
  <si>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</si>
  <si>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</si>
  <si>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</si>
  <si>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</si>
  <si>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</si>
  <si>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</si>
  <si>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</si>
  <si>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</si>
  <si>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</si>
  <si>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</si>
  <si>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</si>
  <si>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</si>
  <si>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</si>
  <si>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</si>
  <si>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</si>
  <si>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</si>
  <si>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</si>
  <si>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</si>
  <si>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</si>
  <si>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</si>
  <si>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</si>
  <si>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</si>
  <si>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</si>
  <si>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</si>
  <si>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</si>
  <si>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</si>
  <si>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</si>
  <si>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</si>
  <si>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</si>
  <si>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</si>
  <si>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</si>
  <si>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</si>
  <si>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</si>
  <si>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</si>
  <si>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</si>
  <si>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</si>
  <si>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</si>
  <si>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</si>
  <si>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</si>
  <si>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</si>
  <si>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</si>
  <si>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</si>
  <si>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</si>
  <si>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</si>
  <si>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</si>
  <si>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</si>
  <si>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</si>
  <si>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</si>
  <si>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</si>
  <si>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</si>
  <si>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</si>
  <si>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</si>
  <si>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</si>
  <si>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</si>
  <si>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</si>
  <si>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</si>
  <si>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</si>
  <si>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</si>
  <si>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</si>
  <si>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</si>
  <si>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</si>
  <si>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</si>
  <si>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</si>
  <si>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</si>
  <si>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</si>
  <si>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</si>
  <si>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</si>
  <si>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</si>
  <si>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</si>
  <si>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</si>
  <si>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</si>
  <si>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</si>
  <si>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</si>
  <si>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</si>
  <si>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</si>
  <si>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</si>
  <si>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</si>
  <si>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</si>
  <si>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</si>
  <si>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</si>
  <si>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</si>
  <si>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</si>
  <si>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</si>
  <si>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</si>
  <si>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</si>
  <si>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</si>
  <si>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</si>
  <si>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</si>
  <si>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</si>
  <si>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</si>
  <si>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</si>
  <si>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</si>
  <si>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</si>
  <si>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</si>
  <si>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</si>
  <si>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</si>
  <si>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</si>
  <si>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</si>
  <si>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</si>
  <si>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</si>
  <si>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</si>
  <si>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</si>
  <si>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</si>
  <si>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</si>
  <si>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</si>
  <si>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</si>
  <si>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</si>
  <si>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</si>
  <si>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</si>
  <si>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</si>
  <si>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</si>
  <si>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</si>
  <si>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</si>
  <si>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</si>
  <si>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</si>
  <si>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</si>
  <si>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</si>
  <si>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</si>
  <si>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</si>
  <si>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</si>
  <si>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</si>
  <si>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</si>
  <si>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</si>
  <si>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</si>
  <si>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</si>
  <si>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</si>
  <si>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</si>
  <si>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</si>
  <si>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</si>
  <si>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</si>
  <si>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</si>
  <si>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</si>
  <si>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</si>
  <si>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</si>
  <si>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</si>
  <si>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</si>
  <si>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</si>
  <si>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</si>
  <si>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</si>
  <si>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</si>
  <si>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</si>
  <si>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</si>
  <si>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</si>
  <si>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</si>
  <si>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</si>
  <si>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</si>
  <si>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</si>
  <si>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</si>
  <si>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</si>
  <si>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</si>
  <si>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</si>
  <si>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</si>
  <si>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</si>
  <si>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</si>
  <si>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</si>
  <si>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</si>
  <si>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</si>
  <si>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</si>
  <si>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</si>
  <si>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</si>
  <si>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</si>
  <si>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</si>
  <si>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</si>
  <si>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</si>
  <si>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</si>
  <si>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</si>
  <si>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</si>
  <si>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</si>
  <si>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</si>
  <si>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</si>
  <si>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</si>
  <si>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</si>
  <si>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</si>
  <si>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</si>
  <si>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</si>
  <si>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</si>
  <si>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</si>
  <si>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</si>
  <si>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</si>
  <si>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</si>
  <si>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</si>
  <si>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</si>
  <si>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</si>
  <si>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</si>
  <si>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</si>
  <si>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</si>
  <si>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</si>
  <si>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</si>
  <si>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</si>
  <si>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</si>
  <si>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</si>
  <si>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</si>
  <si>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</si>
  <si>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</si>
  <si>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</si>
  <si>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</si>
  <si>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</si>
  <si>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</si>
  <si>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</si>
  <si>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</si>
  <si>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</si>
  <si>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</si>
  <si>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</si>
  <si>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</si>
  <si>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</si>
  <si>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</si>
  <si>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</si>
  <si>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</si>
  <si>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</si>
  <si>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</si>
  <si>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</si>
  <si>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</si>
  <si>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</si>
  <si>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</si>
  <si>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</si>
  <si>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</si>
  <si>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</si>
  <si>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</si>
  <si>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</si>
  <si>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</si>
  <si>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</si>
  <si>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</si>
  <si>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</si>
  <si>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</si>
  <si>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</si>
  <si>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</si>
  <si>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</si>
  <si>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</si>
  <si>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</si>
  <si>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</si>
  <si>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</si>
  <si>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</si>
  <si>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</si>
  <si>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</si>
  <si>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</si>
  <si>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</si>
  <si>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</si>
  <si>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</si>
  <si>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</si>
  <si>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</si>
  <si>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</si>
  <si>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</si>
  <si>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</si>
  <si>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</si>
  <si>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</si>
  <si>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</si>
  <si>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</si>
  <si>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</si>
  <si>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</si>
  <si>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</si>
  <si>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</si>
  <si>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</si>
  <si>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</si>
  <si>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</si>
  <si>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</si>
  <si>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</si>
  <si>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</si>
  <si>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</si>
  <si>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</si>
  <si>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</si>
  <si>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</si>
  <si>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</si>
  <si>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</si>
  <si>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</si>
  <si>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</si>
  <si>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</si>
  <si>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</si>
  <si>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</si>
  <si>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</si>
  <si>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</si>
  <si>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</si>
  <si>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</si>
  <si>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</si>
  <si>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</si>
  <si>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</si>
  <si>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</si>
  <si>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</si>
  <si>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</si>
  <si>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</si>
  <si>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</si>
  <si>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</si>
  <si>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</si>
  <si>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</si>
  <si>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</si>
  <si>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</si>
  <si>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</si>
  <si>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</si>
  <si>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</si>
  <si>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</si>
  <si>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</si>
  <si>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</si>
  <si>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</si>
  <si>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</si>
  <si>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</si>
  <si>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</si>
  <si>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</si>
  <si>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</si>
  <si>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</si>
  <si>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</si>
  <si>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</si>
  <si>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</si>
  <si>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</si>
  <si>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</si>
  <si>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</si>
  <si>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</si>
  <si>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</si>
  <si>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</si>
  <si>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</si>
  <si>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</si>
  <si>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</si>
  <si>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</si>
  <si>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</si>
  <si>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</si>
  <si>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</si>
  <si>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</si>
  <si>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</si>
  <si>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</si>
  <si>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</si>
  <si>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</si>
  <si>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</si>
  <si>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</si>
  <si>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</si>
  <si>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</si>
  <si>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</si>
  <si>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</si>
  <si>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</si>
  <si>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</si>
  <si>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</si>
  <si>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</si>
  <si>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</si>
  <si>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</si>
  <si>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</si>
  <si>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</si>
  <si>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</si>
  <si>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</si>
  <si>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</si>
  <si>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</si>
  <si>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</si>
  <si>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</si>
  <si>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</si>
  <si>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</si>
  <si>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</si>
  <si>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</si>
  <si>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</si>
  <si>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</si>
  <si>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</si>
  <si>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</si>
  <si>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</si>
  <si>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</si>
  <si>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</si>
  <si>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</si>
  <si>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</si>
  <si>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</si>
  <si>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</si>
  <si>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</si>
  <si>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</si>
  <si>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</si>
  <si>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</si>
  <si>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</si>
  <si>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</si>
  <si>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</si>
  <si>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</si>
  <si>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</si>
  <si>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</si>
  <si>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</si>
  <si>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</si>
  <si>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</si>
  <si>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</si>
  <si>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</si>
  <si>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</si>
  <si>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</si>
  <si>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</si>
  <si>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</si>
  <si>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</si>
  <si>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</si>
  <si>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</si>
  <si>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</si>
  <si>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</si>
  <si>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</si>
  <si>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</si>
  <si>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</si>
  <si>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</si>
  <si>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</si>
  <si>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</si>
  <si>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</si>
  <si>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</si>
  <si>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</si>
  <si>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</si>
  <si>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</si>
  <si>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</si>
  <si>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</si>
  <si>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</si>
  <si>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</si>
  <si>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</si>
  <si>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</si>
  <si>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</si>
  <si>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</si>
  <si>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</si>
  <si>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</si>
  <si>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</si>
  <si>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</si>
  <si>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</si>
  <si>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</si>
  <si>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</si>
  <si>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</si>
  <si>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</si>
  <si>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</si>
  <si>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</si>
  <si>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</si>
  <si>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</si>
  <si>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</si>
  <si>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</si>
  <si>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</si>
  <si>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</si>
  <si>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</si>
  <si>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</si>
  <si>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</si>
  <si>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</si>
  <si>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</si>
  <si>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</si>
  <si>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</si>
  <si>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</si>
  <si>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</si>
  <si>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</si>
  <si>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</si>
  <si>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</si>
  <si>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</si>
  <si>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</si>
  <si>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</si>
  <si>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</si>
  <si>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</si>
  <si>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</si>
  <si>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</si>
  <si>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</si>
  <si>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</si>
  <si>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</si>
  <si>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</si>
  <si>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</si>
  <si>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</si>
  <si>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</si>
  <si>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</si>
  <si>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</si>
  <si>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</si>
  <si>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</si>
  <si>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</si>
  <si>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</si>
  <si>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</si>
  <si>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</si>
  <si>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</si>
  <si>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</si>
  <si>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</si>
  <si>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</si>
  <si>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</si>
  <si>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</si>
  <si>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</si>
  <si>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</si>
  <si>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</si>
  <si>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</si>
  <si>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</si>
  <si>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</si>
  <si>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</si>
  <si>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</si>
  <si>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</si>
  <si>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</si>
  <si>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</si>
  <si>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</si>
  <si>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</si>
  <si>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</si>
  <si>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</si>
  <si>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</si>
  <si>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</si>
  <si>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</si>
  <si>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</si>
  <si>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</si>
  <si>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</si>
  <si>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</si>
  <si>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</si>
  <si>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</si>
  <si>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</si>
  <si>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</si>
  <si>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</si>
  <si>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</si>
  <si>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</si>
  <si>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</si>
  <si>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</si>
  <si>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</si>
  <si>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</si>
  <si>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</si>
  <si>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</si>
  <si>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</si>
  <si>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</si>
  <si>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</si>
  <si>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</si>
  <si>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</si>
  <si>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</si>
  <si>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</si>
  <si>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</si>
  <si>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</si>
  <si>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</si>
  <si>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</si>
  <si>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</si>
  <si>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</si>
  <si>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</si>
  <si>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</si>
  <si>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</si>
  <si>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</si>
  <si>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</si>
  <si>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</si>
  <si>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</si>
  <si>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</si>
  <si>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</si>
  <si>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</si>
  <si>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</si>
  <si>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</si>
  <si>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</si>
  <si>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</si>
  <si>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</si>
  <si>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</si>
  <si>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</si>
  <si>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</si>
  <si>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</si>
  <si>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</si>
  <si>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</si>
  <si>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</si>
  <si>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</si>
  <si>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</si>
  <si>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</si>
  <si>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</si>
  <si>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</si>
  <si>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</si>
  <si>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</si>
  <si>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</si>
  <si>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</si>
  <si>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</si>
  <si>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</si>
  <si>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</si>
  <si>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</si>
  <si>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</si>
  <si>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</si>
  <si>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</si>
  <si>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</si>
  <si>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</si>
  <si>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</si>
  <si>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</si>
  <si>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</si>
  <si>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</si>
  <si>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</si>
  <si>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</si>
  <si>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</si>
  <si>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</si>
  <si>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</si>
  <si>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</si>
  <si>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</si>
  <si>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</si>
  <si>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</si>
  <si>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</si>
  <si>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</si>
  <si>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</si>
  <si>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</si>
  <si>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</si>
  <si>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</si>
  <si>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</si>
  <si>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</si>
  <si>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</si>
  <si>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</si>
  <si>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</si>
  <si>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</si>
  <si>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</si>
  <si>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</si>
  <si>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</si>
  <si>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</si>
  <si>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</si>
  <si>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</si>
  <si>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</si>
  <si>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</si>
  <si>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</si>
  <si>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</si>
  <si>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</si>
  <si>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</si>
  <si>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</si>
  <si>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</si>
  <si>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</si>
  <si>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</si>
  <si>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</si>
  <si>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</si>
  <si>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</si>
  <si>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</si>
  <si>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</si>
  <si>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</si>
  <si>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</si>
  <si>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</si>
  <si>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</si>
  <si>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</si>
  <si>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</si>
  <si>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</si>
  <si>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</si>
  <si>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</si>
  <si>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</si>
  <si>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</si>
  <si>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</si>
  <si>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</si>
  <si>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</si>
  <si>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</si>
  <si>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</si>
  <si>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</si>
  <si>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</si>
  <si>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</si>
  <si>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</si>
  <si>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</si>
  <si>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</si>
  <si>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</si>
  <si>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</si>
  <si>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</si>
  <si>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</si>
  <si>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</si>
  <si>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</si>
  <si>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</si>
  <si>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</si>
  <si>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</si>
  <si>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</si>
  <si>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</si>
  <si>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</si>
  <si>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</si>
  <si>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</si>
  <si>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</si>
  <si>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</si>
  <si>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</si>
  <si>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</si>
  <si>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</si>
  <si>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</si>
  <si>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</si>
  <si>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</si>
  <si>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</si>
  <si>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</si>
  <si>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</si>
  <si>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</si>
  <si>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</si>
  <si>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</si>
  <si>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</si>
  <si>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</si>
  <si>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</si>
  <si>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</si>
  <si>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</si>
  <si>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</si>
  <si>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</si>
  <si>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</si>
  <si>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</si>
  <si>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</si>
  <si>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</si>
  <si>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</si>
  <si>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</si>
  <si>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</si>
  <si>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</si>
  <si>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</si>
  <si>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</si>
  <si>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</si>
  <si>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</si>
  <si>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</si>
  <si>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</si>
  <si>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</si>
  <si>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</si>
  <si>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</si>
  <si>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</si>
  <si>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</si>
  <si>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</si>
  <si>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</si>
  <si>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</si>
  <si>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</si>
  <si>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</si>
  <si>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</si>
  <si>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</si>
  <si>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</si>
  <si>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</si>
  <si>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</si>
  <si>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</si>
  <si>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</si>
  <si>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</si>
  <si>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</si>
  <si>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</si>
  <si>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</si>
  <si>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</si>
  <si>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</si>
  <si>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</si>
  <si>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</si>
  <si>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</si>
  <si>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</si>
  <si>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</si>
  <si>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</si>
  <si>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</si>
  <si>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</si>
  <si>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</si>
  <si>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</si>
  <si>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</si>
  <si>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</si>
  <si>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</si>
  <si>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</si>
  <si>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</si>
  <si>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</si>
  <si>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</si>
  <si>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</si>
  <si>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</si>
  <si>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</si>
  <si>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</si>
  <si>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</si>
  <si>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</si>
  <si>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</si>
  <si>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</si>
  <si>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</si>
  <si>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</si>
  <si>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</si>
  <si>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</si>
  <si>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</si>
  <si>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</si>
  <si>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</si>
  <si>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</si>
  <si>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</si>
  <si>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</si>
  <si>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</si>
  <si>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</si>
  <si>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</si>
  <si>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</si>
  <si>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</si>
  <si>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</si>
  <si>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</si>
  <si>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</si>
  <si>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</si>
  <si>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</si>
  <si>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</si>
  <si>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</si>
  <si>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</si>
  <si>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</si>
  <si>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</si>
  <si>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</si>
  <si>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</si>
  <si>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</si>
  <si>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</si>
  <si>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</si>
  <si>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</si>
  <si>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</si>
  <si>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</si>
  <si>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</si>
  <si>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</si>
  <si>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</si>
  <si>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</si>
  <si>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</si>
  <si>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</si>
  <si>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</si>
  <si>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</si>
  <si>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</si>
  <si>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</si>
  <si>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</si>
  <si>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</si>
  <si>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</si>
  <si>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</si>
  <si>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</si>
  <si>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</si>
  <si>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</si>
  <si>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</si>
  <si>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</si>
  <si>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</si>
  <si>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</si>
  <si>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</si>
  <si>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</si>
  <si>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</si>
  <si>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</si>
  <si>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</si>
  <si>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</si>
  <si>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</si>
  <si>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</si>
  <si>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</si>
  <si>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</si>
  <si>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</si>
  <si>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</si>
  <si>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</si>
  <si>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</si>
  <si>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</si>
  <si>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</si>
  <si>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</si>
  <si>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</si>
  <si>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</si>
  <si>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</si>
  <si>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</si>
  <si>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</si>
  <si>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</si>
  <si>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</si>
  <si>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</si>
  <si>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</si>
  <si>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</si>
  <si>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</si>
  <si>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</si>
  <si>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</si>
  <si>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</si>
  <si>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</si>
  <si>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</si>
  <si>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</si>
  <si>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</si>
  <si>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</si>
  <si>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</si>
  <si>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</si>
  <si>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</si>
  <si>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</si>
  <si>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</si>
  <si>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</si>
  <si>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</si>
  <si>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</si>
  <si>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</si>
  <si>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</si>
  <si>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</si>
  <si>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</si>
  <si>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</si>
  <si>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</si>
  <si>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</si>
  <si>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</si>
  <si>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</si>
  <si>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</si>
  <si>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</si>
  <si>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</si>
  <si>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</si>
  <si>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</si>
  <si>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</si>
  <si>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</si>
  <si>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</si>
  <si>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</si>
  <si>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</si>
  <si>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</si>
  <si>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</si>
  <si>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</si>
  <si>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</si>
  <si>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</si>
  <si>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</si>
  <si>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</si>
  <si>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</si>
  <si>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</si>
  <si>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</si>
  <si>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</si>
  <si>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</si>
  <si>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</si>
  <si>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</si>
  <si>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</si>
  <si>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</si>
  <si>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</si>
  <si>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</si>
  <si>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</si>
  <si>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</si>
  <si>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</si>
  <si>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</si>
  <si>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</si>
  <si>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</si>
  <si>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</si>
  <si>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</si>
  <si>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</si>
  <si>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</si>
  <si>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</si>
  <si>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</si>
  <si>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</si>
  <si>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</si>
  <si>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</si>
  <si>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</si>
  <si>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</si>
  <si>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</si>
  <si>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</si>
  <si>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</si>
  <si>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</si>
  <si>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</si>
  <si>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</si>
  <si>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</si>
  <si>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</si>
  <si>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</si>
  <si>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</si>
  <si>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</si>
  <si>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</si>
  <si>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</si>
  <si>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</si>
  <si>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</si>
  <si>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</si>
  <si>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</si>
  <si>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</si>
  <si>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</si>
  <si>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</si>
  <si>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</si>
  <si>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</si>
  <si>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</si>
  <si>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</si>
  <si>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</si>
  <si>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</si>
  <si>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</si>
  <si>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</si>
  <si>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</si>
  <si>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</si>
  <si>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</si>
  <si>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</si>
  <si>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</si>
  <si>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</si>
  <si>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</si>
  <si>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</si>
  <si>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</si>
  <si>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</si>
  <si>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</si>
  <si>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</si>
  <si>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</si>
  <si>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</si>
  <si>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</si>
  <si>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</si>
  <si>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</si>
  <si>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</si>
  <si>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</si>
  <si>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</si>
  <si>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</si>
  <si>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</si>
  <si>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</si>
  <si>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</si>
  <si>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</si>
  <si>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</si>
  <si>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</si>
  <si>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</si>
  <si>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</si>
  <si>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</si>
  <si>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</si>
  <si>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</si>
  <si>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</si>
  <si>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</si>
  <si>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</si>
  <si>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</si>
  <si>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</si>
  <si>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</si>
  <si>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</si>
  <si>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</si>
  <si>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</si>
  <si>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</si>
  <si>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</si>
  <si>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</si>
  <si>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</si>
  <si>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</si>
  <si>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</si>
  <si>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</si>
  <si>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</si>
  <si>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</si>
  <si>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</si>
  <si>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</si>
  <si>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</si>
  <si>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</si>
  <si>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</si>
  <si>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</si>
  <si>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</si>
  <si>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</si>
  <si>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</si>
  <si>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</si>
  <si>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</si>
  <si>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</si>
  <si>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</si>
  <si>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</si>
  <si>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</si>
  <si>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</si>
  <si>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</si>
  <si>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</si>
  <si>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</si>
  <si>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</si>
  <si>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</si>
  <si>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</si>
  <si>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</si>
  <si>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</si>
  <si>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</si>
  <si>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</si>
  <si>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</si>
  <si>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</si>
  <si>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</si>
  <si>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</si>
  <si>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</si>
  <si>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</si>
  <si>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</si>
  <si>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</si>
  <si>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</si>
  <si>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</si>
  <si>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</si>
  <si>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</si>
  <si>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</si>
  <si>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</si>
  <si>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</si>
  <si>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</si>
  <si>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</si>
  <si>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</si>
  <si>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</si>
  <si>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</si>
  <si>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</si>
  <si>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</si>
  <si>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</si>
  <si>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</si>
  <si>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</si>
  <si>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</si>
  <si>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</si>
  <si>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</si>
  <si>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</si>
  <si>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</si>
  <si>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</si>
  <si>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</si>
  <si>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</si>
  <si>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</si>
  <si>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</si>
  <si>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</si>
  <si>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</si>
  <si>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</si>
  <si>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</si>
  <si>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</si>
  <si>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</si>
  <si>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</si>
  <si>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</si>
  <si>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</si>
  <si>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</si>
  <si>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</si>
  <si>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</si>
  <si>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</si>
  <si>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</si>
  <si>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</si>
  <si>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</si>
  <si>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</si>
  <si>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</si>
  <si>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</si>
  <si>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</si>
  <si>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</si>
  <si>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</si>
  <si>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</si>
  <si>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</si>
  <si>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</si>
  <si>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</si>
  <si>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</si>
  <si>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</si>
  <si>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</si>
  <si>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</si>
  <si>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</si>
  <si>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</si>
  <si>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</si>
  <si>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</si>
  <si>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</si>
  <si>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</si>
  <si>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</si>
  <si>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</si>
  <si>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</si>
  <si>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</si>
  <si>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</si>
  <si>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</si>
  <si>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</si>
  <si>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</si>
  <si>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</si>
  <si>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</si>
  <si>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</si>
  <si>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</si>
  <si>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</si>
  <si>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</si>
  <si>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</si>
  <si>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</si>
  <si>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</si>
  <si>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</si>
  <si>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</si>
  <si>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</si>
  <si>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</si>
  <si>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</si>
  <si>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</si>
  <si>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</si>
  <si>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</si>
  <si>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</si>
  <si>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</si>
  <si>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</si>
  <si>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</si>
  <si>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</si>
  <si>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</si>
  <si>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</si>
  <si>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</si>
  <si>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</si>
  <si>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</si>
  <si>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</si>
  <si>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</si>
  <si>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</si>
  <si>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</si>
  <si>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</si>
  <si>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</si>
  <si>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</si>
  <si>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</si>
  <si>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</si>
  <si>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</si>
  <si>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</si>
  <si>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</si>
  <si>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</si>
  <si>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</si>
  <si>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</si>
  <si>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</si>
  <si>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</si>
  <si>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</si>
  <si>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</si>
  <si>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</si>
  <si>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</si>
  <si>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</si>
  <si>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</si>
  <si>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</si>
  <si>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</si>
  <si>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</si>
  <si>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</si>
  <si>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</si>
  <si>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</si>
  <si>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</si>
  <si>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</si>
  <si>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</si>
  <si>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</si>
  <si>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</si>
  <si>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</si>
  <si>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</si>
  <si>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</si>
  <si>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</si>
  <si>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</si>
  <si>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</si>
  <si>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</si>
  <si>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</si>
  <si>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</si>
  <si>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</si>
  <si>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</si>
  <si>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</si>
  <si>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</si>
  <si>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</si>
  <si>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</si>
  <si>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</si>
  <si>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</si>
  <si>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</si>
  <si>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</si>
  <si>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</si>
  <si>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</si>
  <si>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</si>
  <si>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</si>
  <si>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</si>
  <si>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</si>
  <si>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</si>
  <si>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</si>
  <si>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</si>
  <si>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</si>
  <si>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</si>
  <si>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</si>
  <si>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</si>
  <si>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</si>
  <si>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</si>
  <si>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</si>
  <si>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</si>
  <si>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</si>
  <si>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</si>
  <si>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</si>
  <si>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</si>
  <si>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</si>
  <si>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</si>
  <si>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</si>
  <si>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</si>
  <si>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</si>
  <si>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</si>
  <si>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</si>
  <si>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</si>
  <si>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</si>
  <si>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</si>
  <si>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</si>
  <si>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</si>
  <si>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</si>
  <si>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</si>
  <si>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</si>
  <si>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</si>
  <si>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</si>
  <si>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</si>
  <si>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</si>
  <si>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</si>
  <si>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</si>
  <si>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</si>
  <si>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</si>
  <si>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</si>
  <si>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</si>
  <si>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</si>
  <si>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</si>
  <si>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</si>
  <si>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</si>
  <si>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</si>
  <si>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</si>
  <si>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</si>
  <si>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</si>
  <si>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</si>
  <si>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</si>
  <si>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</si>
  <si>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</si>
  <si>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</si>
  <si>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</si>
  <si>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</si>
  <si>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</si>
  <si>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</si>
  <si>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</si>
  <si>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</si>
  <si>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</si>
  <si>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</si>
  <si>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</si>
  <si>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</si>
  <si>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</si>
  <si>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</si>
  <si>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</si>
  <si>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</si>
  <si>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</si>
  <si>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</si>
  <si>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</si>
  <si>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</si>
  <si>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</si>
  <si>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</si>
  <si>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</si>
  <si>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</si>
  <si>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</si>
  <si>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</si>
  <si>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</si>
  <si>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</si>
  <si>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</si>
  <si>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</si>
  <si>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</si>
  <si>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</si>
  <si>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</si>
  <si>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</si>
  <si>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</si>
  <si>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</si>
  <si>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</si>
  <si>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</si>
  <si>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</si>
  <si>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</si>
  <si>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</si>
  <si>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</si>
  <si>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</si>
  <si>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</si>
  <si>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</si>
  <si>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</si>
  <si>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</si>
  <si>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</si>
  <si>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</si>
  <si>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</si>
  <si>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</si>
  <si>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</si>
  <si>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</si>
  <si>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</si>
  <si>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</si>
  <si>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</si>
  <si>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</si>
  <si>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</si>
  <si>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</si>
  <si>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</si>
  <si>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</si>
  <si>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</si>
  <si>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</si>
  <si>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</si>
  <si>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</si>
  <si>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</si>
  <si>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</si>
  <si>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</si>
  <si>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</si>
  <si>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</si>
  <si>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</si>
  <si>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</si>
  <si>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</si>
  <si>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</si>
  <si>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</si>
  <si>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</si>
  <si>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</si>
  <si>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</si>
  <si>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</si>
  <si>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</si>
  <si>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</si>
  <si>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</si>
  <si>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</si>
  <si>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</si>
  <si>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</si>
  <si>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</si>
  <si>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</si>
  <si>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</si>
  <si>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</si>
  <si>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</si>
  <si>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</si>
  <si>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</si>
  <si>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</si>
  <si>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</si>
  <si>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</si>
  <si>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</si>
  <si>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</si>
  <si>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</si>
  <si>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</si>
  <si>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</si>
  <si>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</si>
  <si>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</si>
  <si>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</si>
  <si>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</si>
  <si>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</si>
  <si>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</si>
  <si>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</si>
  <si>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</si>
  <si>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</si>
  <si>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</si>
  <si>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</si>
  <si>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</si>
  <si>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</si>
  <si>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</si>
  <si>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</si>
  <si>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</si>
  <si>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</si>
  <si>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</si>
  <si>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</si>
  <si>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</si>
  <si>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</si>
  <si>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</si>
  <si>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</si>
  <si>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</si>
  <si>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</si>
  <si>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</si>
  <si>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</si>
  <si>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</si>
  <si>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</si>
  <si>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</si>
  <si>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</si>
  <si>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</si>
  <si>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</si>
  <si>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</si>
  <si>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</si>
  <si>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</si>
  <si>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</si>
  <si>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</si>
  <si>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</si>
  <si>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</si>
  <si>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</si>
  <si>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</si>
  <si>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</si>
  <si>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</si>
  <si>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</si>
  <si>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</si>
  <si>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</si>
  <si>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</si>
  <si>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</si>
  <si>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</si>
  <si>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</si>
  <si>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</si>
  <si>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</si>
  <si>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</si>
  <si>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</si>
  <si>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</si>
  <si>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</si>
  <si>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</si>
  <si>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</si>
  <si>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</si>
  <si>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</si>
  <si>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</si>
  <si>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</si>
  <si>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</si>
  <si>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</si>
  <si>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</si>
  <si>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</si>
  <si>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</si>
  <si>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</si>
  <si>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</si>
  <si>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</si>
  <si>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</si>
  <si>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</si>
  <si>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</si>
  <si>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</si>
  <si>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</si>
  <si>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</si>
  <si>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</si>
  <si>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</si>
  <si>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</si>
  <si>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</si>
  <si>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</si>
  <si>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</si>
  <si>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</si>
  <si>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</si>
  <si>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</si>
  <si>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</si>
  <si>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</si>
  <si>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</si>
  <si>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</si>
  <si>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</si>
  <si>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</si>
  <si>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</si>
  <si>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</si>
  <si>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</si>
  <si>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</si>
  <si>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</si>
  <si>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</si>
  <si>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</si>
  <si>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</si>
  <si>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</si>
  <si>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</si>
  <si>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</si>
  <si>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</si>
  <si>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</si>
  <si>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</si>
  <si>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</si>
  <si>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</si>
  <si>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</si>
  <si>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</si>
  <si>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</si>
  <si>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</si>
  <si>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</si>
  <si>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</si>
  <si>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</si>
  <si>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</si>
  <si>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</si>
  <si>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</si>
  <si>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</si>
  <si>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</si>
  <si>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</si>
  <si>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</si>
  <si>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</si>
  <si>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</si>
  <si>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</si>
  <si>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</si>
  <si>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</si>
  <si>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</si>
  <si>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</si>
  <si>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</si>
  <si>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</si>
  <si>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</si>
  <si>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</si>
  <si>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</si>
  <si>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</si>
  <si>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</si>
  <si>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</si>
  <si>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</si>
  <si>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</si>
  <si>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</si>
  <si>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</si>
  <si>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</si>
  <si>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</si>
  <si>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</si>
  <si>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</si>
  <si>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</si>
  <si>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</si>
  <si>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</si>
  <si>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</si>
  <si>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</si>
  <si>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</si>
  <si>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</si>
  <si>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</si>
  <si>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</si>
  <si>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</si>
  <si>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</si>
  <si>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</si>
  <si>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</si>
  <si>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</si>
  <si>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</si>
  <si>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</si>
  <si>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</si>
  <si>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</si>
  <si>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</si>
  <si>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</si>
  <si>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</si>
  <si>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</si>
  <si>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</si>
  <si>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</si>
  <si>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</si>
  <si>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</si>
  <si>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</si>
  <si>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</si>
  <si>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</si>
  <si>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</si>
  <si>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</si>
  <si>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</si>
  <si>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</si>
  <si>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</si>
  <si>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</si>
  <si>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</si>
  <si>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</si>
  <si>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</si>
  <si>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</si>
  <si>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</si>
  <si>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</si>
  <si>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</si>
  <si>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</si>
  <si>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</si>
  <si>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</si>
  <si>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</si>
  <si>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</si>
  <si>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</si>
  <si>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</si>
  <si>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</si>
  <si>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</si>
  <si>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</si>
  <si>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</si>
  <si>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</si>
  <si>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</si>
  <si>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</si>
  <si>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</si>
  <si>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</si>
  <si>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</si>
  <si>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</si>
  <si>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</si>
  <si>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</si>
  <si>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</si>
  <si>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</si>
  <si>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</si>
  <si>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</si>
  <si>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</si>
  <si>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</si>
  <si>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</si>
  <si>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</si>
  <si>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</si>
  <si>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</si>
  <si>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</si>
  <si>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</si>
  <si>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</si>
  <si>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</si>
  <si>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</si>
  <si>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</si>
  <si>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</si>
  <si>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</si>
  <si>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</si>
  <si>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</si>
  <si>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</si>
  <si>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</si>
  <si>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</si>
  <si>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</si>
  <si>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</si>
  <si>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</si>
  <si>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</si>
  <si>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</si>
  <si>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</si>
  <si>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</si>
  <si>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</si>
  <si>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</si>
  <si>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</si>
  <si>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</si>
  <si>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</si>
  <si>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</si>
  <si>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</si>
  <si>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</si>
  <si>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</si>
  <si>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</si>
  <si>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</si>
  <si>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</si>
  <si>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</si>
  <si>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</si>
  <si>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</si>
  <si>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</si>
  <si>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</si>
  <si>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</si>
  <si>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</si>
  <si>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</si>
  <si>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</si>
  <si>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</si>
  <si>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</si>
  <si>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</si>
  <si>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</si>
  <si>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</si>
  <si>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</si>
  <si>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</si>
  <si>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</si>
  <si>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</si>
  <si>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</si>
  <si>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</si>
  <si>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</si>
  <si>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</si>
  <si>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</si>
  <si>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</si>
  <si>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</si>
  <si>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</si>
  <si>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</si>
  <si>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</si>
  <si>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</si>
  <si>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</si>
  <si>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</si>
  <si>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</si>
  <si>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</si>
  <si>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</si>
  <si>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</si>
  <si>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</si>
  <si>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</si>
  <si>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</si>
  <si>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</si>
  <si>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</si>
  <si>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</si>
  <si>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</si>
  <si>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</si>
  <si>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</si>
  <si>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</si>
  <si>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</si>
  <si>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</si>
  <si>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</si>
  <si>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</si>
  <si>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</si>
  <si>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</si>
  <si>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</si>
  <si>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</si>
  <si>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</si>
  <si>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</si>
  <si>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</si>
  <si>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</si>
  <si>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</si>
  <si>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</si>
  <si>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</si>
  <si>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</si>
  <si>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</si>
  <si>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</si>
  <si>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</si>
  <si>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</si>
  <si>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</si>
  <si>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</si>
  <si>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</si>
  <si>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</si>
  <si>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</si>
  <si>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</si>
  <si>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</si>
  <si>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</si>
  <si>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</si>
  <si>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</si>
  <si>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</si>
  <si>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</si>
  <si>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</si>
  <si>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</si>
  <si>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</si>
  <si>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</si>
  <si>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</si>
  <si>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</si>
  <si>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</si>
  <si>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</si>
  <si>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</si>
  <si>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</si>
  <si>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</si>
  <si>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</si>
  <si>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</si>
  <si>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</si>
  <si>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</si>
  <si>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</si>
  <si>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</si>
  <si>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</si>
  <si>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</si>
  <si>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</si>
  <si>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</si>
  <si>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</si>
  <si>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</si>
  <si>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</si>
  <si>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</si>
  <si>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</si>
  <si>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</si>
  <si>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</si>
  <si>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</si>
  <si>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</si>
  <si>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</si>
  <si>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</si>
  <si>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</si>
  <si>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</si>
  <si>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</si>
  <si>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</si>
  <si>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</si>
  <si>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</si>
  <si>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</si>
  <si>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</si>
  <si>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</si>
  <si>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</si>
  <si>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</si>
  <si>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</si>
  <si>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</si>
  <si>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</si>
  <si>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</si>
  <si>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</si>
  <si>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</si>
  <si>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</si>
  <si>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</si>
  <si>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</si>
  <si>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</si>
  <si>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</si>
  <si>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</si>
  <si>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</si>
  <si>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</si>
  <si>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</si>
  <si>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</si>
  <si>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</si>
  <si>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</si>
  <si>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</si>
  <si>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</si>
  <si>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</si>
  <si>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</si>
  <si>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</si>
  <si>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</si>
  <si>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</si>
  <si>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</si>
  <si>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</si>
  <si>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</si>
  <si>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</si>
  <si>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</si>
  <si>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</si>
  <si>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</si>
  <si>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</si>
  <si>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</si>
  <si>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</si>
  <si>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</si>
  <si>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</si>
  <si>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</si>
  <si>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</si>
  <si>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</si>
  <si>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</si>
  <si>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</si>
  <si>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</si>
  <si>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</si>
  <si>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</si>
  <si>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</si>
  <si>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</si>
  <si>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</si>
  <si>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</si>
  <si>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</si>
  <si>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</si>
  <si>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</si>
  <si>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</si>
  <si>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</si>
  <si>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</si>
  <si>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</si>
  <si>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</si>
  <si>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</si>
  <si>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</si>
  <si>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</si>
  <si>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</si>
  <si>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</si>
  <si>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</si>
  <si>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</si>
  <si>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</si>
  <si>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</si>
  <si>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</si>
  <si>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</si>
  <si>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</si>
  <si>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</si>
  <si>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</si>
  <si>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</si>
  <si>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</si>
  <si>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</si>
  <si>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</si>
  <si>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</si>
  <si>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</si>
  <si>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</si>
  <si>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</si>
  <si>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</si>
  <si>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</si>
  <si>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</si>
  <si>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</si>
  <si>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</si>
  <si>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</si>
  <si>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</si>
  <si>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</si>
  <si>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</si>
  <si>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</si>
  <si>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</si>
  <si>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</si>
  <si>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</si>
  <si>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</si>
  <si>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</si>
  <si>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</si>
  <si>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</si>
  <si>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</si>
  <si>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</si>
  <si>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</si>
  <si>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</si>
  <si>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</si>
  <si>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</si>
  <si>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</si>
  <si>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</si>
  <si>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</si>
  <si>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</si>
  <si>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</si>
  <si>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</si>
  <si>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</si>
  <si>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</si>
  <si>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</si>
  <si>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</si>
  <si>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</si>
  <si>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</si>
  <si>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</si>
  <si>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</si>
  <si>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</si>
  <si>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</si>
  <si>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</si>
  <si>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</si>
  <si>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</si>
  <si>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</si>
  <si>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</si>
  <si>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</si>
  <si>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</si>
  <si>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</si>
  <si>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</si>
  <si>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</si>
  <si>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</si>
  <si>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</si>
  <si>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</si>
  <si>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</si>
  <si>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</si>
  <si>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</si>
  <si>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</si>
  <si>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</si>
  <si>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</si>
  <si>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</si>
  <si>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</si>
  <si>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</si>
  <si>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</si>
  <si>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</si>
  <si>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</si>
  <si>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</si>
  <si>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</si>
  <si>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</si>
  <si>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</si>
  <si>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</si>
  <si>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</si>
  <si>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</si>
  <si>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</si>
  <si>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</si>
  <si>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</si>
  <si>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</si>
  <si>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</si>
  <si>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</si>
  <si>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</si>
  <si>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</si>
  <si>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</si>
  <si>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</si>
  <si>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</si>
  <si>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</si>
  <si>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</si>
  <si>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</si>
  <si>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</si>
  <si>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</si>
  <si>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</si>
  <si>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</si>
  <si>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</si>
  <si>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</si>
  <si>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</si>
  <si>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</si>
  <si>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</si>
  <si>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</si>
  <si>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</si>
  <si>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</si>
  <si>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</si>
  <si>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</si>
  <si>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</si>
  <si>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</si>
  <si>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</si>
  <si>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</si>
  <si>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</si>
  <si>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</si>
  <si>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</si>
  <si>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</si>
  <si>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</si>
  <si>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</si>
  <si>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</si>
  <si>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</si>
  <si>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</si>
  <si>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</si>
  <si>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</si>
  <si>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</si>
  <si>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</si>
  <si>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</si>
  <si>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</si>
  <si>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</si>
  <si>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</si>
  <si>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</si>
  <si>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</si>
  <si>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</si>
  <si>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</si>
  <si>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</si>
  <si>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</si>
  <si>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</si>
  <si>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</si>
  <si>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</si>
  <si>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</si>
  <si>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</si>
  <si>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</si>
  <si>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</si>
  <si>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</si>
  <si>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</si>
  <si>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</si>
  <si>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</si>
  <si>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</si>
  <si>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</si>
  <si>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</si>
  <si>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</si>
  <si>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</si>
  <si>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</si>
  <si>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</si>
  <si>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</si>
  <si>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</si>
  <si>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</si>
  <si>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</si>
  <si>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</si>
  <si>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</si>
  <si>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</si>
  <si>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</si>
  <si>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</si>
  <si>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</si>
  <si>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</si>
  <si>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</si>
  <si>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</si>
  <si>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</si>
  <si>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</si>
  <si>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</si>
  <si>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</si>
  <si>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</si>
  <si>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</si>
  <si>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</si>
  <si>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</si>
  <si>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</si>
  <si>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</si>
  <si>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</si>
  <si>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</si>
  <si>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</si>
  <si>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</si>
  <si>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</si>
  <si>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</si>
  <si>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</si>
  <si>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</si>
  <si>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</si>
  <si>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</si>
  <si>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</si>
  <si>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</si>
  <si>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</si>
  <si>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</si>
  <si>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</si>
  <si>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</si>
  <si>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</si>
  <si>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</si>
  <si>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</si>
  <si>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</si>
  <si>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</si>
  <si>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</si>
  <si>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</si>
  <si>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</si>
  <si>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</si>
  <si>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</si>
  <si>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</si>
  <si>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</si>
  <si>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</si>
  <si>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</si>
  <si>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</si>
  <si>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</si>
  <si>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</si>
  <si>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</si>
  <si>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</si>
  <si>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</si>
  <si>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</si>
  <si>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</si>
  <si>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</si>
  <si>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</si>
  <si>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</si>
  <si>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</si>
  <si>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</si>
  <si>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</si>
  <si>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</si>
  <si>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</si>
  <si>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</si>
  <si>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</si>
  <si>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</si>
  <si>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</si>
  <si>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</si>
  <si>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</si>
  <si>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</si>
  <si>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</si>
  <si>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</si>
  <si>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</si>
  <si>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</si>
  <si>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</si>
  <si>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</si>
  <si>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</si>
  <si>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</si>
  <si>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</si>
  <si>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</si>
  <si>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</si>
  <si>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</si>
  <si>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</si>
  <si>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</si>
  <si>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</si>
  <si>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</si>
  <si>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</si>
  <si>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</si>
  <si>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</si>
  <si>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</si>
  <si>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</si>
  <si>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</si>
  <si>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</si>
  <si>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</si>
  <si>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</si>
  <si>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</si>
  <si>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</si>
  <si>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</si>
  <si>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</si>
  <si>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</si>
  <si>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</si>
  <si>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</si>
  <si>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</si>
  <si>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</si>
  <si>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</si>
  <si>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</si>
  <si>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</si>
  <si>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</si>
  <si>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</si>
  <si>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</si>
  <si>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</si>
  <si>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</si>
  <si>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</si>
  <si>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</si>
  <si>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</si>
  <si>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</si>
  <si>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</si>
  <si>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</si>
  <si>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</si>
  <si>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</si>
  <si>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</si>
  <si>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</si>
  <si>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</si>
  <si>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</si>
  <si>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</si>
  <si>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</si>
  <si>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</si>
  <si>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</si>
  <si>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</si>
  <si>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</si>
  <si>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</si>
  <si>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</si>
  <si>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</si>
  <si>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</si>
  <si>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</si>
  <si>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</si>
  <si>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</si>
  <si>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</si>
  <si>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</si>
  <si>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</si>
  <si>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</si>
  <si>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</si>
  <si>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</si>
  <si>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</si>
  <si>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</si>
  <si>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</si>
  <si>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</si>
  <si>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</si>
  <si>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</si>
  <si>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</si>
  <si>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</si>
  <si>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</si>
  <si>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</si>
  <si>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</si>
  <si>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</si>
  <si>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</si>
  <si>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</si>
  <si>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</si>
  <si>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</si>
  <si>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</si>
  <si>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</si>
  <si>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</si>
  <si>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</si>
  <si>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</si>
  <si>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</si>
  <si>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</si>
  <si>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</si>
  <si>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</si>
  <si>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</si>
  <si>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</si>
  <si>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</si>
  <si>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</si>
  <si>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</si>
  <si>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</si>
  <si>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</si>
  <si>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</si>
  <si>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</si>
  <si>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</si>
  <si>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</si>
  <si>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</si>
  <si>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</si>
  <si>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</si>
  <si>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</si>
  <si>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</si>
  <si>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</si>
  <si>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</si>
  <si>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</si>
  <si>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</si>
  <si>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</si>
  <si>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</si>
  <si>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</si>
  <si>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</si>
  <si>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</si>
  <si>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</si>
  <si>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</si>
  <si>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</si>
  <si>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</si>
  <si>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</si>
  <si>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</si>
  <si>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</si>
  <si>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</si>
  <si>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</si>
  <si>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</si>
  <si>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</si>
  <si>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</si>
  <si>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</si>
  <si>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</si>
  <si>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</si>
  <si>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</si>
  <si>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</si>
  <si>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</si>
  <si>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</si>
  <si>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</si>
  <si>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</si>
  <si>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</si>
  <si>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</si>
  <si>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</si>
  <si>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</si>
  <si>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</si>
  <si>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</si>
  <si>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</si>
  <si>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</si>
  <si>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</si>
  <si>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</si>
  <si>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</si>
  <si>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</si>
  <si>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</si>
  <si>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</si>
  <si>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</si>
  <si>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</si>
  <si>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</si>
  <si>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</si>
  <si>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</si>
  <si>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</si>
  <si>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</si>
  <si>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</si>
  <si>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</si>
  <si>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</si>
  <si>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</si>
  <si>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</si>
  <si>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</si>
  <si>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</si>
  <si>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</si>
  <si>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</si>
  <si>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</si>
  <si>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</si>
  <si>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</si>
  <si>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</si>
  <si>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</si>
  <si>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</si>
  <si>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</si>
  <si>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</si>
  <si>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</si>
  <si>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</si>
  <si>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</si>
  <si>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</si>
  <si>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</si>
  <si>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</si>
  <si>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</si>
  <si>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</si>
  <si>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</si>
  <si>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</si>
  <si>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</si>
  <si>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</si>
  <si>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</si>
  <si>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</si>
  <si>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</si>
  <si>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</si>
  <si>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</si>
  <si>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</si>
  <si>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</si>
  <si>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</si>
  <si>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</si>
  <si>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</si>
  <si>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</si>
  <si>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</si>
  <si>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</si>
  <si>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</si>
  <si>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</si>
  <si>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</si>
  <si>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</si>
  <si>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</si>
  <si>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</si>
  <si>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</si>
  <si>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</si>
  <si>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</si>
  <si>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</si>
  <si>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</si>
  <si>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</si>
  <si>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</si>
  <si>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</si>
  <si>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</si>
  <si>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</si>
  <si>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</si>
  <si>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</si>
  <si>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</si>
  <si>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</si>
  <si>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</si>
  <si>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</si>
  <si>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</si>
  <si>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</si>
  <si>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</si>
  <si>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</si>
  <si>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</si>
  <si>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</si>
  <si>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</si>
  <si>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</si>
  <si>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</si>
  <si>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</si>
  <si>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</si>
  <si>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</si>
  <si>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</si>
  <si>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</si>
  <si>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</si>
  <si>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</si>
  <si>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</si>
  <si>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</si>
  <si>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</si>
  <si>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</si>
  <si>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</si>
  <si>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</si>
  <si>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</si>
  <si>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</si>
  <si>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</si>
  <si>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</si>
  <si>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</si>
  <si>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</si>
  <si>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</si>
  <si>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</si>
  <si>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</si>
  <si>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</si>
  <si>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</si>
  <si>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</si>
  <si>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</si>
  <si>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</si>
  <si>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</si>
  <si>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</si>
  <si>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</si>
  <si>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</si>
  <si>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</si>
  <si>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</si>
  <si>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</si>
  <si>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</si>
  <si>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</si>
  <si>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</si>
  <si>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</si>
  <si>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</si>
  <si>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</si>
  <si>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</si>
  <si>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</si>
  <si>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</si>
  <si>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</si>
  <si>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</si>
  <si>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</si>
  <si>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</si>
  <si>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</si>
  <si>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</si>
  <si>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</si>
  <si>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</si>
  <si>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</si>
  <si>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</si>
  <si>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</si>
  <si>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</si>
  <si>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</si>
  <si>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</si>
  <si>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</si>
  <si>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</si>
  <si>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</si>
  <si>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</si>
  <si>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</si>
  <si>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</si>
  <si>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</si>
  <si>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</si>
  <si>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</si>
  <si>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</si>
  <si>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</si>
  <si>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</si>
  <si>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</si>
  <si>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</si>
  <si>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</si>
  <si>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</si>
  <si>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</si>
  <si>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</si>
  <si>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</si>
  <si>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</si>
  <si>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</si>
  <si>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</si>
  <si>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</si>
  <si>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</si>
  <si>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</si>
  <si>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</si>
  <si>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</si>
  <si>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</si>
  <si>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</si>
  <si>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</si>
  <si>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</si>
  <si>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</si>
  <si>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</si>
  <si>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</si>
  <si>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</si>
  <si>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</si>
  <si>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</si>
  <si>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</si>
  <si>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</si>
  <si>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</si>
  <si>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</si>
  <si>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</si>
  <si>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</si>
  <si>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</si>
  <si>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</si>
  <si>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</si>
  <si>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</si>
  <si>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</si>
  <si>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</si>
  <si>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</si>
  <si>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</si>
  <si>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</si>
  <si>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</si>
  <si>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</si>
  <si>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</si>
  <si>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</si>
  <si>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</si>
  <si>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</si>
  <si>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</si>
  <si>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</si>
  <si>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</si>
  <si>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</si>
  <si>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</si>
  <si>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</si>
  <si>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</si>
  <si>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</si>
  <si>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</si>
  <si>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</si>
  <si>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</si>
  <si>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</si>
  <si>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</si>
  <si>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</si>
  <si>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</si>
  <si>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</si>
  <si>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</si>
  <si>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</si>
  <si>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</si>
  <si>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</si>
  <si>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</si>
  <si>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</si>
  <si>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</si>
  <si>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</si>
  <si>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</si>
  <si>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</si>
  <si>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</si>
  <si>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</si>
  <si>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</si>
  <si>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</si>
  <si>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</si>
  <si>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</si>
  <si>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</si>
  <si>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</si>
  <si>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</si>
  <si>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</si>
  <si>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</si>
  <si>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</si>
  <si>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</si>
  <si>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</si>
  <si>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</si>
  <si>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</si>
  <si>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</si>
  <si>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</si>
  <si>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</si>
  <si>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</si>
  <si>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</si>
  <si>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</si>
  <si>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</si>
  <si>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</si>
  <si>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</si>
  <si>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</si>
  <si>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</si>
  <si>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</si>
  <si>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</si>
  <si>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</si>
  <si>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</si>
  <si>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</si>
  <si>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</si>
  <si>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</si>
  <si>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</si>
  <si>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</si>
  <si>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</si>
  <si>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</si>
  <si>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</si>
  <si>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</si>
  <si>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</si>
  <si>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</si>
  <si>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</si>
  <si>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</si>
  <si>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</si>
  <si>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</si>
  <si>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</si>
  <si>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</si>
  <si>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</si>
  <si>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</si>
  <si>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</si>
  <si>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</si>
  <si>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</si>
  <si>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</si>
  <si>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</si>
  <si>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</si>
  <si>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</si>
  <si>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</si>
  <si>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</si>
  <si>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</si>
  <si>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</si>
  <si>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</si>
  <si>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</si>
  <si>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</si>
  <si>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</si>
  <si>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</si>
  <si>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</si>
  <si>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</si>
  <si>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</si>
  <si>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</si>
  <si>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</si>
  <si>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</si>
  <si>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</si>
  <si>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</si>
  <si>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</si>
  <si>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</si>
  <si>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</si>
  <si>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</si>
  <si>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</si>
  <si>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</si>
  <si>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</si>
  <si>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</si>
  <si>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</si>
  <si>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</si>
  <si>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</si>
  <si>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</si>
  <si>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</si>
  <si>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</si>
  <si>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</si>
  <si>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</si>
  <si>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</si>
  <si>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</si>
  <si>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</si>
  <si>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</si>
  <si>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</si>
  <si>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</si>
  <si>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</si>
  <si>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</si>
  <si>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</si>
  <si>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</si>
  <si>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</si>
  <si>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</si>
  <si>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</si>
  <si>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</si>
  <si>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</si>
  <si>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</si>
  <si>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</si>
  <si>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</si>
  <si>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</si>
  <si>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</si>
  <si>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</si>
  <si>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</si>
  <si>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</si>
  <si>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</si>
  <si>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</si>
  <si>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</si>
  <si>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</si>
  <si>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</si>
  <si>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</si>
  <si>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</si>
  <si>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</si>
  <si>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</si>
  <si>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</si>
  <si>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</si>
  <si>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</si>
  <si>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</si>
  <si>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</si>
  <si>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</si>
  <si>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</si>
  <si>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</si>
  <si>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</si>
  <si>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</si>
  <si>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</si>
  <si>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</si>
  <si>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</si>
  <si>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</si>
  <si>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</si>
  <si>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</si>
  <si>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</si>
  <si>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</si>
  <si>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</si>
  <si>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</si>
  <si>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</si>
  <si>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</si>
  <si>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</si>
  <si>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</si>
  <si>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</si>
  <si>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</si>
  <si>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</si>
  <si>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</si>
  <si>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</si>
  <si>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</si>
  <si>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</si>
  <si>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</si>
  <si>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</si>
  <si>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</si>
  <si>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</si>
  <si>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</si>
  <si>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</si>
  <si>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</si>
  <si>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</si>
  <si>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</si>
  <si>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</si>
  <si>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</si>
  <si>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</si>
  <si>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</si>
  <si>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</si>
  <si>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</si>
  <si>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</si>
  <si>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</si>
  <si>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</si>
  <si>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</si>
  <si>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</si>
  <si>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</si>
  <si>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</si>
  <si>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</si>
  <si>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</si>
  <si>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</si>
  <si>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</si>
  <si>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</si>
  <si>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</si>
  <si>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</si>
  <si>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</si>
  <si>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</si>
  <si>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</si>
  <si>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</si>
  <si>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</si>
  <si>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</si>
  <si>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</si>
  <si>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</si>
  <si>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</si>
  <si>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</si>
  <si>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</si>
  <si>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</si>
  <si>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</si>
  <si>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</si>
  <si>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</si>
  <si>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</si>
  <si>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</si>
  <si>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</si>
  <si>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</si>
  <si>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</si>
  <si>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</si>
  <si>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</si>
  <si>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</si>
  <si>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</si>
  <si>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</si>
  <si>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</si>
  <si>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</si>
  <si>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</si>
  <si>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</si>
  <si>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</si>
  <si>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</si>
  <si>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</si>
  <si>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</si>
  <si>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</si>
  <si>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</si>
  <si>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</si>
  <si>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</si>
  <si>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</si>
  <si>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</si>
  <si>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</si>
  <si>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</si>
  <si>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</si>
  <si>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</si>
  <si>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</si>
  <si>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</si>
  <si>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</si>
  <si>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</si>
  <si>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</si>
  <si>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</si>
  <si>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</si>
  <si>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</si>
  <si>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</si>
  <si>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</si>
  <si>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</si>
  <si>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</si>
  <si>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</si>
  <si>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</si>
  <si>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</si>
  <si>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</si>
  <si>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</si>
  <si>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</si>
  <si>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</si>
  <si>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</si>
  <si>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</si>
  <si>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</si>
  <si>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</si>
  <si>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</si>
  <si>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</si>
  <si>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</si>
  <si>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</si>
  <si>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</si>
  <si>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</si>
  <si>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</si>
  <si>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</si>
  <si>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</si>
  <si>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</si>
  <si>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</si>
  <si>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</si>
  <si>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</si>
  <si>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</si>
  <si>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</si>
  <si>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</si>
  <si>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</si>
  <si>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</si>
  <si>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</si>
  <si>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</si>
  <si>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</si>
  <si>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</si>
  <si>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</si>
  <si>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</si>
  <si>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</si>
  <si>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</si>
  <si>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</si>
  <si>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</si>
  <si>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</si>
  <si>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</si>
  <si>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</si>
  <si>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</si>
  <si>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</si>
  <si>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</si>
  <si>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</si>
  <si>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</si>
  <si>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</si>
  <si>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</si>
  <si>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</si>
  <si>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</si>
  <si>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</si>
  <si>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</si>
  <si>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</si>
  <si>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</si>
  <si>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</si>
  <si>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</si>
  <si>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</si>
  <si>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</si>
  <si>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</si>
  <si>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</si>
  <si>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</si>
  <si>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</si>
  <si>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</si>
  <si>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</si>
  <si>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</si>
  <si>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</si>
  <si>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</si>
  <si>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</si>
  <si>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</si>
  <si>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</si>
  <si>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</si>
  <si>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</si>
  <si>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</si>
  <si>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</si>
  <si>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</si>
  <si>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</si>
  <si>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</si>
  <si>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</si>
  <si>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</si>
  <si>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</si>
  <si>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</si>
  <si>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</si>
  <si>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</si>
  <si>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</si>
  <si>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</si>
  <si>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</si>
  <si>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</si>
  <si>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</si>
  <si>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</si>
  <si>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</si>
  <si>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</si>
  <si>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</si>
  <si>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</si>
  <si>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</si>
  <si>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</si>
  <si>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</si>
  <si>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</si>
  <si>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</si>
  <si>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</si>
  <si>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</si>
  <si>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</si>
  <si>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</si>
  <si>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</si>
  <si>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</si>
  <si>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</si>
  <si>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</si>
  <si>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</si>
  <si>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</si>
  <si>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</si>
  <si>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</si>
  <si>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</si>
  <si>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</si>
  <si>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</si>
  <si>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</si>
  <si>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</si>
  <si>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</si>
  <si>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</si>
  <si>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</si>
  <si>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</si>
  <si>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</si>
  <si>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</si>
  <si>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</si>
  <si>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</si>
  <si>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</si>
  <si>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</si>
  <si>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</si>
  <si>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</si>
  <si>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</si>
  <si>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</si>
  <si>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</si>
  <si>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</si>
  <si>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</si>
  <si>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</si>
  <si>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</si>
  <si>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</si>
  <si>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</si>
  <si>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</si>
  <si>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</si>
  <si>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</si>
  <si>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</si>
  <si>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</si>
  <si>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</si>
  <si>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</si>
  <si>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</si>
  <si>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</si>
  <si>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</si>
  <si>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</si>
  <si>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</si>
  <si>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</si>
  <si>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</si>
  <si>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</si>
  <si>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</si>
  <si>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</si>
  <si>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</si>
  <si>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</si>
  <si>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</si>
  <si>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</si>
  <si>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</si>
  <si>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</si>
  <si>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</si>
  <si>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</si>
  <si>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</si>
  <si>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</si>
  <si>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</si>
  <si>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</si>
  <si>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</si>
  <si>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</si>
  <si>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</si>
  <si>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</si>
  <si>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</si>
  <si>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</si>
  <si>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</si>
  <si>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</si>
  <si>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</si>
  <si>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</si>
  <si>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</si>
  <si>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</si>
  <si>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</si>
  <si>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</si>
  <si>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</si>
  <si>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</si>
  <si>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</si>
  <si>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</si>
  <si>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</si>
  <si>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</si>
  <si>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</si>
  <si>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</si>
  <si>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</si>
  <si>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</si>
  <si>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</si>
  <si>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</si>
  <si>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</si>
  <si>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</si>
  <si>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</si>
  <si>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</si>
  <si>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</si>
  <si>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</si>
  <si>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</si>
  <si>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</si>
  <si>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</si>
  <si>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</si>
  <si>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</si>
  <si>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</si>
  <si>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</si>
  <si>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</si>
  <si>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</si>
  <si>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</si>
  <si>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</si>
  <si>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</si>
  <si>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</si>
  <si>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</si>
  <si>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</si>
  <si>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</si>
  <si>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</si>
  <si>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</si>
  <si>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</si>
  <si>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</si>
  <si>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</si>
  <si>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</si>
  <si>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</si>
  <si>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</si>
  <si>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</si>
  <si>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</si>
  <si>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</si>
  <si>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</si>
  <si>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</si>
  <si>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</si>
  <si>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</si>
  <si>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</si>
  <si>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</si>
  <si>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</si>
  <si>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</si>
  <si>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</si>
  <si>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</si>
  <si>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</si>
  <si>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</si>
  <si>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</si>
  <si>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</si>
  <si>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</si>
  <si>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</si>
  <si>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</si>
  <si>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</si>
  <si>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</si>
  <si>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</si>
  <si>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</si>
  <si>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</si>
  <si>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</si>
  <si>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</si>
  <si>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</si>
  <si>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</si>
  <si>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</si>
  <si>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</si>
  <si>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</si>
  <si>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</si>
  <si>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</si>
  <si>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</si>
  <si>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</si>
  <si>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</si>
  <si>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</si>
  <si>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</si>
  <si>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</si>
  <si>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</si>
  <si>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</si>
  <si>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</si>
  <si>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</si>
  <si>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</si>
  <si>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</si>
  <si>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</si>
  <si>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</si>
  <si>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</si>
  <si>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</si>
  <si>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</si>
  <si>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</si>
  <si>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</si>
  <si>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</si>
  <si>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</si>
  <si>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</si>
  <si>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</si>
  <si>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</si>
  <si>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</si>
  <si>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</si>
  <si>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</si>
  <si>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</si>
  <si>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</si>
  <si>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</si>
  <si>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</si>
  <si>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</si>
  <si>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</si>
  <si>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</si>
  <si>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</si>
  <si>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</si>
  <si>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</si>
  <si>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</si>
  <si>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</si>
  <si>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</si>
  <si>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</si>
  <si>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</si>
  <si>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</si>
  <si>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</si>
  <si>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</si>
  <si>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</si>
  <si>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</si>
  <si>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</si>
  <si>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</si>
  <si>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</si>
  <si>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</si>
  <si>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</si>
  <si>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</si>
  <si>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</si>
  <si>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</si>
  <si>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</si>
  <si>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</si>
  <si>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</si>
  <si>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</si>
  <si>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</si>
  <si>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</si>
  <si>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</si>
  <si>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</si>
  <si>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</si>
  <si>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</si>
  <si>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</si>
  <si>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</si>
  <si>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</si>
  <si>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</si>
  <si>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</si>
  <si>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</si>
  <si>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</si>
  <si>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</si>
  <si>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</si>
  <si>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</si>
  <si>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</si>
  <si>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</si>
  <si>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</si>
  <si>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</si>
  <si>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</si>
  <si>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</si>
  <si>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</si>
  <si>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</si>
  <si>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</si>
  <si>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</si>
  <si>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</si>
  <si>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</si>
  <si>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</si>
  <si>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</si>
  <si>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</si>
  <si>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</si>
  <si>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</si>
  <si>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</si>
  <si>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</si>
  <si>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</si>
  <si>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</si>
  <si>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</si>
  <si>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</si>
  <si>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</si>
  <si>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</si>
  <si>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</si>
  <si>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</si>
  <si>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</si>
  <si>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</si>
  <si>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</si>
  <si>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</si>
  <si>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</si>
  <si>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</si>
  <si>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</si>
  <si>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</si>
  <si>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</si>
  <si>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</si>
  <si>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</si>
  <si>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</si>
  <si>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</si>
  <si>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</si>
  <si>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</si>
  <si>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</si>
  <si>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</si>
  <si>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</si>
  <si>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</si>
  <si>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</si>
  <si>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</si>
  <si>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</si>
  <si>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</si>
  <si>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</si>
  <si>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</si>
  <si>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</si>
  <si>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</si>
  <si>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</si>
  <si>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</si>
  <si>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</si>
  <si>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</si>
  <si>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</si>
  <si>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</si>
  <si>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</si>
  <si>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</si>
  <si>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</si>
  <si>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</si>
  <si>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</si>
  <si>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</si>
  <si>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</si>
  <si>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</si>
  <si>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</si>
  <si>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</si>
  <si>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</si>
  <si>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</si>
  <si>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</si>
  <si>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</si>
  <si>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</si>
  <si>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</si>
  <si>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</si>
  <si>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</si>
  <si>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</si>
  <si>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</si>
  <si>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</si>
  <si>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</si>
  <si>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</si>
  <si>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</si>
  <si>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</si>
  <si>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</si>
  <si>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</si>
  <si>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</si>
  <si>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</si>
  <si>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</si>
  <si>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</si>
  <si>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</si>
  <si>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</si>
  <si>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</si>
  <si>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</si>
  <si>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</si>
  <si>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</si>
  <si>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</si>
  <si>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</si>
  <si>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</si>
  <si>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</si>
  <si>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</si>
  <si>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</si>
  <si>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</si>
  <si>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</si>
  <si>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</si>
  <si>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</si>
  <si>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</si>
  <si>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</si>
  <si>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</si>
  <si>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</si>
  <si>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</si>
  <si>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</si>
  <si>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</si>
  <si>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</si>
  <si>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</si>
  <si>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</si>
  <si>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</si>
  <si>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</si>
  <si>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</si>
  <si>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</si>
  <si>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</si>
  <si>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</si>
  <si>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</si>
  <si>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</si>
  <si>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</si>
  <si>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</si>
  <si>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</si>
  <si>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</si>
  <si>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</si>
  <si>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</si>
  <si>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</si>
  <si>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</si>
  <si>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</si>
  <si>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</si>
  <si>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</si>
  <si>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</si>
  <si>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</si>
  <si>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</si>
  <si>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</si>
  <si>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</si>
  <si>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</si>
  <si>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</si>
  <si>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</si>
  <si>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</si>
  <si>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</si>
  <si>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</si>
  <si>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</si>
  <si>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</si>
  <si>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</si>
  <si>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</si>
  <si>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</si>
  <si>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</si>
  <si>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</si>
  <si>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</si>
  <si>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</si>
  <si>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</si>
  <si>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</si>
  <si>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</si>
  <si>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</si>
  <si>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</si>
  <si>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</si>
  <si>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</si>
  <si>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</si>
  <si>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</si>
  <si>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</si>
  <si>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</si>
  <si>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</si>
  <si>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</si>
  <si>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</si>
  <si>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</si>
  <si>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</si>
  <si>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</si>
  <si>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</si>
  <si>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</si>
  <si>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</si>
  <si>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</si>
  <si>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</si>
  <si>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</si>
  <si>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</si>
  <si>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</si>
  <si>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</si>
  <si>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</si>
  <si>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</si>
  <si>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</si>
  <si>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</si>
  <si>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</si>
  <si>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</si>
  <si>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</si>
  <si>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</si>
  <si>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</si>
  <si>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</si>
  <si>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</si>
  <si>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</si>
  <si>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</si>
  <si>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</si>
  <si>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</si>
  <si>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</si>
  <si>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</si>
  <si>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</si>
  <si>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</si>
  <si>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</si>
  <si>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</si>
  <si>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</si>
  <si>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</si>
  <si>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</si>
  <si>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</si>
  <si>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</si>
  <si>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</si>
  <si>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</si>
  <si>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</si>
  <si>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</si>
  <si>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</si>
  <si>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</si>
  <si>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</si>
  <si>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</si>
  <si>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</si>
  <si>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</si>
  <si>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</si>
  <si>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</si>
  <si>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</si>
  <si>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</si>
  <si>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</si>
  <si>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</si>
  <si>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</si>
  <si>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</si>
  <si>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</si>
  <si>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</si>
  <si>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</si>
  <si>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</si>
  <si>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</si>
  <si>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</si>
  <si>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</si>
  <si>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</si>
  <si>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</si>
  <si>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</si>
  <si>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</si>
  <si>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</si>
  <si>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</si>
  <si>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</si>
  <si>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</si>
  <si>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</si>
  <si>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</si>
  <si>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</si>
  <si>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</si>
  <si>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</si>
  <si>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</si>
  <si>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</si>
  <si>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</si>
  <si>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</si>
  <si>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</si>
  <si>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</si>
  <si>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</si>
  <si>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</si>
  <si>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</si>
  <si>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</si>
  <si>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</si>
  <si>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</si>
  <si>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</si>
  <si>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</si>
  <si>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</si>
  <si>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</si>
  <si>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</si>
  <si>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</si>
  <si>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</si>
  <si>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</si>
  <si>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</si>
  <si>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</si>
  <si>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</si>
  <si>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</si>
  <si>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</si>
  <si>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</si>
  <si>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</si>
  <si>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</si>
  <si>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</si>
  <si>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</si>
  <si>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</si>
  <si>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</si>
  <si>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</si>
  <si>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</si>
  <si>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</si>
  <si>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</si>
  <si>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</si>
  <si>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</si>
  <si>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</si>
  <si>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</si>
  <si>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</si>
  <si>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</si>
  <si>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</si>
  <si>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</si>
  <si>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</si>
  <si>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</si>
  <si>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</si>
  <si>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</si>
  <si>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</si>
  <si>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</si>
  <si>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</si>
  <si>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</si>
  <si>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</si>
  <si>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</si>
  <si>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</si>
  <si>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</si>
  <si>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</si>
  <si>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</si>
  <si>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</si>
  <si>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</si>
  <si>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</si>
  <si>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</si>
  <si>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</si>
  <si>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</si>
  <si>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</si>
  <si>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</si>
  <si>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</si>
  <si>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</si>
  <si>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</si>
  <si>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</si>
  <si>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</si>
  <si>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</si>
  <si>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</si>
  <si>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</si>
  <si>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</si>
  <si>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</si>
  <si>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</si>
  <si>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</si>
  <si>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</si>
  <si>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</si>
  <si>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</si>
  <si>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</si>
  <si>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</si>
  <si>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</si>
  <si>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</si>
  <si>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</si>
  <si>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</si>
  <si>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</si>
  <si>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</si>
  <si>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</si>
  <si>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</si>
  <si>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</si>
  <si>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</si>
  <si>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</si>
  <si>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</si>
  <si>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</si>
  <si>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</si>
  <si>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</si>
  <si>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</si>
  <si>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</si>
  <si>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</si>
  <si>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</si>
  <si>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</si>
  <si>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</si>
  <si>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</si>
  <si>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</si>
  <si>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</si>
  <si>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</si>
  <si>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</si>
  <si>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</si>
  <si>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</si>
  <si>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</si>
  <si>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</si>
  <si>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</si>
  <si>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</si>
  <si>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</si>
  <si>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</si>
  <si>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</si>
  <si>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</si>
  <si>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</si>
  <si>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</si>
  <si>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</si>
  <si>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</si>
  <si>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</si>
  <si>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</si>
  <si>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</si>
  <si>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</si>
  <si>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</si>
  <si>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</si>
  <si>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</si>
  <si>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</si>
  <si>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</si>
  <si>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</si>
  <si>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</si>
  <si>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</si>
  <si>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</si>
  <si>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</si>
  <si>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</si>
  <si>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</si>
  <si>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</si>
  <si>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</si>
  <si>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</si>
  <si>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</si>
  <si>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</si>
  <si>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</si>
  <si>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</si>
  <si>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</si>
  <si>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</si>
  <si>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</si>
  <si>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</si>
  <si>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</si>
  <si>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</si>
  <si>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</si>
  <si>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</si>
  <si>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</si>
  <si>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</si>
  <si>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</si>
  <si>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</si>
  <si>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</si>
  <si>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</si>
  <si>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</si>
  <si>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</si>
  <si>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</si>
  <si>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</si>
  <si>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</si>
  <si>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</si>
  <si>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</si>
  <si>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</si>
  <si>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</si>
  <si>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</si>
  <si>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</si>
  <si>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</si>
  <si>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</si>
  <si>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</si>
  <si>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</si>
  <si>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</si>
  <si>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</si>
  <si>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</si>
  <si>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</si>
  <si>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</si>
  <si>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</si>
  <si>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</si>
  <si>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</si>
  <si>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</si>
  <si>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</si>
  <si>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</si>
  <si>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</si>
  <si>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</si>
  <si>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</si>
  <si>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</si>
  <si>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</si>
  <si>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</si>
  <si>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</si>
  <si>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</si>
  <si>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</si>
  <si>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</si>
  <si>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</si>
  <si>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</si>
  <si>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</si>
  <si>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</si>
  <si>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</si>
  <si>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</si>
  <si>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</si>
  <si>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</si>
  <si>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</si>
  <si>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</si>
  <si>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</si>
  <si>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</si>
  <si>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</si>
  <si>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</si>
  <si>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</si>
  <si>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</si>
  <si>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</si>
  <si>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</si>
  <si>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</si>
  <si>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</si>
  <si>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</si>
  <si>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</si>
  <si>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</si>
  <si>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</si>
  <si>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</si>
  <si>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</si>
  <si>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</si>
  <si>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</si>
  <si>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</si>
  <si>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</si>
  <si>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</si>
  <si>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</si>
  <si>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</si>
  <si>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</si>
  <si>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</si>
  <si>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</si>
  <si>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</si>
  <si>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</si>
  <si>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</si>
  <si>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</si>
  <si>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</si>
  <si>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</si>
  <si>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</si>
  <si>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</si>
  <si>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</si>
  <si>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</si>
  <si>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</si>
  <si>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</si>
  <si>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</si>
  <si>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</si>
  <si>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</si>
  <si>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</si>
  <si>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</si>
  <si>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</si>
  <si>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</si>
  <si>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</si>
  <si>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</si>
  <si>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</si>
  <si>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</si>
  <si>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</si>
  <si>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</si>
  <si>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</si>
  <si>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</si>
  <si>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</si>
  <si>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</si>
  <si>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</si>
  <si>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</si>
  <si>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</si>
  <si>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</si>
  <si>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</si>
  <si>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</si>
  <si>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</si>
  <si>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</si>
  <si>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</si>
  <si>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</si>
  <si>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</si>
  <si>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</si>
  <si>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</si>
  <si>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</si>
  <si>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</si>
  <si>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</si>
  <si>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</si>
  <si>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</si>
  <si>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</si>
  <si>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</si>
  <si>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</si>
  <si>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</si>
  <si>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</si>
  <si>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</si>
  <si>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</si>
  <si>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</si>
  <si>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</si>
  <si>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</si>
  <si>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</si>
  <si>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</si>
  <si>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</si>
  <si>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</si>
  <si>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</si>
  <si>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</si>
  <si>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</si>
  <si>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</si>
  <si>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</si>
  <si>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</si>
  <si>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</si>
  <si>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</si>
  <si>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</si>
  <si>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</si>
  <si>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</si>
  <si>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</si>
  <si>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</si>
  <si>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</si>
  <si>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</si>
  <si>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</si>
  <si>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</si>
  <si>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</si>
  <si>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</si>
  <si>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</si>
  <si>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</si>
  <si>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</si>
  <si>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</si>
  <si>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</si>
  <si>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</si>
  <si>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</si>
  <si>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</si>
  <si>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</si>
  <si>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</si>
  <si>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</si>
  <si>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</si>
  <si>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</si>
  <si>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</si>
  <si>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</si>
  <si>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</si>
  <si>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</si>
  <si>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</si>
  <si>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</si>
  <si>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</si>
  <si>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</si>
  <si>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</si>
  <si>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</si>
  <si>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</si>
  <si>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</si>
  <si>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</si>
  <si>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</si>
  <si>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</si>
  <si>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</si>
  <si>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</si>
  <si>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</si>
  <si>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</si>
  <si>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</si>
  <si>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</si>
  <si>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</si>
  <si>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</si>
  <si>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</si>
  <si>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</si>
  <si>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</si>
  <si>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</si>
  <si>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</si>
  <si>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</si>
  <si>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</si>
  <si>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</si>
  <si>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</si>
  <si>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</si>
  <si>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</si>
  <si>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</si>
  <si>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</si>
  <si>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</si>
  <si>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</si>
  <si>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</si>
  <si>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</si>
  <si>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</si>
  <si>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</si>
  <si>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</si>
  <si>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</si>
  <si>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</si>
  <si>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</si>
  <si>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</si>
  <si>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</si>
  <si>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</si>
  <si>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</si>
  <si>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</si>
  <si>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</si>
  <si>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</si>
  <si>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</si>
  <si>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</si>
  <si>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</si>
  <si>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</si>
  <si>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</si>
  <si>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</si>
  <si>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</si>
  <si>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</si>
  <si>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</si>
  <si>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</si>
  <si>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</si>
  <si>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</si>
  <si>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</si>
  <si>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</si>
  <si>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</si>
  <si>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</si>
  <si>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</si>
  <si>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</si>
  <si>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</si>
  <si>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</si>
  <si>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</si>
  <si>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</si>
  <si>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</si>
  <si>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</si>
  <si>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</si>
  <si>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</si>
  <si>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</si>
  <si>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</si>
  <si>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</si>
  <si>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</si>
  <si>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</si>
  <si>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</si>
  <si>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</si>
  <si>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</si>
  <si>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</si>
  <si>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</si>
  <si>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</si>
  <si>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</si>
  <si>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</si>
  <si>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</si>
  <si>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</si>
  <si>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</si>
  <si>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</si>
  <si>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</si>
  <si>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</si>
  <si>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</si>
  <si>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</si>
  <si>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</si>
  <si>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</si>
  <si>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</si>
  <si>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</si>
  <si>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</si>
  <si>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</si>
  <si>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</si>
  <si>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</si>
  <si>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</si>
  <si>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</si>
  <si>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</si>
  <si>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</si>
  <si>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</si>
  <si>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</si>
  <si>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</si>
  <si>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</si>
  <si>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</si>
  <si>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</si>
  <si>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</si>
  <si>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</si>
  <si>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</si>
  <si>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</si>
  <si>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</si>
  <si>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</si>
  <si>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</si>
  <si>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</si>
  <si>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</si>
  <si>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</si>
  <si>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</si>
  <si>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</si>
  <si>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</si>
  <si>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</si>
  <si>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</si>
  <si>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</si>
  <si>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</si>
  <si>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</si>
  <si>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</si>
  <si>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</si>
  <si>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</si>
  <si>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</si>
  <si>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</si>
  <si>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</si>
  <si>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</si>
  <si>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</si>
  <si>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</si>
  <si>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</si>
  <si>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</si>
  <si>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</si>
  <si>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</si>
  <si>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</si>
  <si>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</si>
  <si>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</si>
  <si>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</si>
  <si>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</si>
  <si>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</si>
  <si>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</si>
  <si>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</si>
  <si>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</si>
  <si>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</si>
  <si>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</si>
  <si>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</si>
  <si>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</si>
  <si>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</si>
  <si>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</si>
  <si>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</si>
  <si>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</si>
  <si>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</si>
  <si>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</si>
  <si>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</si>
  <si>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</si>
  <si>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</si>
  <si>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</si>
  <si>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</si>
  <si>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</si>
  <si>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</si>
  <si>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</si>
  <si>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</si>
  <si>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</si>
  <si>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</si>
  <si>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</si>
  <si>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</si>
  <si>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</si>
  <si>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</si>
  <si>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</si>
  <si>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</si>
  <si>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</si>
  <si>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</si>
  <si>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</si>
  <si>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</si>
  <si>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</si>
  <si>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</si>
  <si>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</si>
  <si>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</si>
  <si>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</si>
  <si>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</si>
  <si>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</si>
  <si>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</si>
  <si>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</si>
  <si>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</si>
  <si>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</si>
  <si>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</si>
  <si>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</si>
  <si>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</si>
  <si>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</si>
  <si>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</si>
  <si>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</si>
  <si>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</si>
  <si>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</si>
  <si>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</si>
  <si>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</si>
  <si>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</si>
  <si>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</si>
  <si>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</si>
  <si>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</si>
  <si>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</si>
  <si>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</si>
  <si>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</si>
  <si>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</si>
  <si>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</si>
  <si>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</si>
  <si>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</si>
  <si>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</si>
  <si>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</si>
  <si>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</si>
  <si>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</si>
  <si>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</si>
  <si>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</si>
  <si>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</si>
  <si>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</si>
  <si>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</si>
  <si>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</si>
  <si>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</si>
  <si>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</si>
  <si>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</si>
  <si>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</si>
  <si>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</si>
  <si>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</si>
  <si>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</si>
  <si>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</si>
  <si>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</si>
  <si>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</si>
  <si>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</si>
  <si>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</si>
  <si>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</si>
  <si>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</si>
  <si>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</si>
  <si>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</si>
  <si>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</si>
  <si>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</si>
  <si>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</si>
  <si>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</si>
  <si>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</si>
  <si>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</si>
  <si>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</si>
  <si>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</si>
  <si>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</si>
  <si>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</si>
  <si>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</si>
  <si>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</si>
  <si>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</si>
  <si>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</si>
  <si>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</si>
  <si>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</si>
  <si>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</si>
  <si>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</si>
  <si>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</si>
  <si>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</si>
  <si>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</si>
  <si>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</si>
  <si>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</si>
  <si>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</si>
  <si>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</si>
  <si>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</si>
  <si>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</si>
  <si>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</si>
  <si>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</si>
  <si>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</si>
  <si>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</si>
  <si>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</si>
  <si>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</si>
  <si>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</si>
  <si>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</si>
  <si>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</si>
  <si>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</si>
  <si>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</si>
  <si>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</si>
  <si>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</si>
  <si>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</si>
  <si>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</si>
  <si>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</si>
  <si>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</si>
  <si>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</si>
  <si>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</si>
  <si>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</si>
  <si>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</si>
  <si>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</si>
  <si>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</si>
  <si>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</si>
  <si>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</si>
  <si>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</si>
  <si>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</si>
  <si>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</si>
  <si>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</si>
  <si>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</si>
  <si>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</si>
  <si>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</si>
  <si>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</si>
  <si>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</si>
  <si>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</si>
  <si>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</si>
  <si>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</si>
  <si>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</si>
  <si>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</si>
  <si>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</si>
  <si>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</si>
  <si>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</si>
  <si>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</si>
  <si>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</si>
  <si>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</si>
  <si>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</si>
  <si>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</si>
  <si>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</si>
  <si>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</si>
  <si>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</si>
  <si>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</si>
  <si>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</si>
  <si>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</si>
  <si>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</si>
  <si>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</si>
  <si>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</si>
  <si>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</si>
  <si>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</si>
  <si>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</si>
  <si>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</si>
  <si>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</si>
  <si>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</si>
  <si>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</si>
  <si>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</si>
  <si>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</si>
  <si>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</si>
  <si>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</si>
  <si>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</si>
  <si>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</si>
  <si>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</si>
  <si>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</si>
  <si>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</si>
  <si>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</si>
  <si>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</si>
  <si>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</si>
  <si>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</si>
  <si>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</si>
  <si>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</si>
  <si>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</si>
  <si>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</si>
  <si>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</si>
  <si>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</si>
  <si>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</si>
  <si>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</si>
  <si>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</si>
  <si>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</si>
  <si>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</si>
  <si>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</si>
  <si>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</si>
  <si>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</si>
  <si>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</si>
  <si>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</si>
  <si>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</si>
  <si>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</si>
  <si>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</si>
  <si>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</si>
  <si>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</si>
  <si>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</si>
  <si>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</si>
  <si>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</si>
  <si>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</si>
  <si>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</si>
  <si>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</si>
  <si>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</si>
  <si>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</si>
  <si>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</si>
  <si>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</si>
  <si>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</si>
  <si>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</si>
  <si>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</si>
  <si>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</si>
  <si>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</si>
  <si>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</si>
  <si>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</si>
  <si>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</si>
  <si>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</si>
  <si>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</si>
  <si>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</si>
  <si>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</si>
  <si>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</si>
  <si>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</si>
  <si>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</si>
  <si>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</si>
  <si>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</si>
  <si>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</si>
  <si>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</si>
  <si>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</si>
  <si>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</si>
  <si>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</si>
  <si>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</si>
  <si>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</si>
  <si>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</si>
  <si>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</si>
  <si>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</si>
  <si>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</si>
  <si>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</si>
  <si>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</si>
  <si>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</si>
  <si>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</si>
  <si>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</si>
  <si>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</si>
  <si>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</si>
  <si>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</si>
  <si>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</si>
  <si>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</si>
  <si>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</si>
  <si>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</si>
  <si>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</si>
  <si>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</si>
  <si>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</si>
  <si>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</si>
  <si>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</si>
  <si>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</si>
  <si>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</si>
  <si>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</si>
  <si>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</si>
  <si>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</si>
  <si>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</si>
  <si>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</si>
  <si>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</si>
  <si>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</si>
  <si>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</si>
  <si>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</si>
  <si>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</si>
  <si>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</si>
  <si>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</si>
  <si>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</si>
  <si>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</si>
  <si>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</si>
  <si>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</si>
  <si>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</si>
  <si>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</si>
  <si>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</si>
  <si>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</si>
  <si>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</si>
  <si>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</si>
  <si>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</si>
  <si>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</si>
  <si>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</si>
  <si>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</si>
  <si>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</si>
  <si>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</si>
  <si>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</si>
  <si>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</si>
  <si>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</si>
  <si>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</si>
  <si>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</si>
  <si>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</si>
  <si>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</si>
  <si>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</si>
  <si>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</si>
  <si>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</si>
  <si>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</si>
  <si>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</si>
  <si>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</si>
  <si>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</si>
  <si>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</si>
  <si>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</si>
  <si>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</si>
  <si>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</si>
  <si>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</si>
  <si>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</si>
  <si>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</si>
  <si>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</si>
  <si>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</si>
  <si>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</si>
  <si>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</si>
  <si>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</si>
  <si>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</si>
  <si>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</si>
  <si>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</si>
  <si>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</si>
  <si>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</si>
  <si>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</si>
  <si>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</si>
  <si>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</si>
  <si>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</si>
  <si>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</si>
  <si>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</si>
  <si>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</si>
  <si>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</si>
  <si>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</si>
  <si>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</si>
  <si>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</si>
  <si>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</si>
  <si>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</si>
  <si>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</si>
  <si>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</si>
  <si>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</si>
  <si>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</si>
  <si>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</si>
  <si>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</si>
  <si>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</si>
  <si>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</si>
  <si>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</si>
  <si>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</si>
  <si>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</si>
  <si>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</si>
  <si>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</si>
  <si>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</si>
  <si>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</si>
  <si>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</si>
  <si>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</si>
  <si>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</si>
  <si>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</si>
  <si>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</si>
  <si>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</si>
  <si>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</si>
  <si>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</si>
  <si>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</si>
  <si>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</si>
  <si>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</si>
  <si>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</si>
  <si>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</si>
  <si>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</si>
  <si>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</si>
  <si>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</si>
  <si>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</si>
  <si>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</si>
  <si>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</si>
  <si>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</si>
  <si>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</si>
  <si>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</si>
  <si>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</si>
  <si>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</si>
  <si>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</si>
  <si>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</si>
  <si>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</si>
  <si>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</si>
  <si>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</si>
  <si>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</si>
  <si>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</si>
  <si>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</si>
  <si>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</si>
  <si>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</si>
  <si>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</si>
  <si>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</si>
  <si>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</si>
  <si>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</si>
  <si>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</si>
  <si>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</si>
  <si>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</si>
  <si>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</si>
  <si>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</si>
  <si>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</si>
  <si>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</si>
  <si>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</si>
  <si>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</si>
  <si>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</si>
  <si>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</si>
  <si>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</si>
  <si>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</si>
  <si>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</si>
  <si>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</si>
  <si>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</si>
  <si>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</si>
  <si>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</si>
  <si>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</si>
  <si>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</si>
  <si>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</si>
  <si>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</si>
  <si>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</si>
  <si>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</si>
  <si>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</si>
  <si>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</si>
  <si>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</si>
  <si>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</si>
  <si>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</si>
  <si>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</si>
  <si>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</si>
  <si>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</si>
  <si>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</si>
  <si>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</si>
  <si>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</si>
  <si>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</si>
  <si>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</si>
  <si>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</si>
  <si>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</si>
  <si>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</si>
  <si>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</si>
  <si>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</si>
  <si>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</si>
  <si>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</si>
  <si>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</si>
  <si>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</si>
  <si>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</si>
  <si>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</si>
  <si>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</si>
  <si>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</si>
  <si>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</si>
  <si>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</si>
  <si>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</si>
  <si>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</si>
  <si>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</si>
  <si>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</si>
  <si>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</si>
  <si>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</si>
  <si>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</si>
  <si>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</si>
  <si>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</si>
  <si>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</si>
  <si>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</si>
  <si>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</si>
  <si>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</si>
  <si>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</si>
  <si>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</si>
  <si>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</si>
  <si>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</si>
  <si>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</si>
  <si>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</si>
  <si>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</si>
  <si>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</si>
  <si>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</si>
  <si>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</si>
  <si>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</si>
  <si>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</si>
  <si>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</si>
  <si>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</si>
  <si>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</si>
  <si>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</si>
  <si>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</si>
  <si>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</si>
  <si>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</si>
  <si>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</si>
  <si>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</si>
  <si>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</si>
  <si>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</si>
  <si>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</si>
  <si>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</si>
  <si>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</si>
  <si>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</si>
  <si>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</si>
  <si>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</si>
  <si>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</si>
  <si>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</si>
  <si>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</si>
  <si>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</si>
  <si>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</si>
  <si>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</si>
  <si>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</si>
  <si>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</si>
  <si>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</si>
  <si>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</si>
  <si>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</si>
  <si>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</si>
  <si>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</si>
  <si>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</si>
  <si>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</si>
  <si>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</si>
  <si>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</si>
  <si>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</si>
  <si>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</si>
  <si>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</si>
  <si>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</si>
  <si>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</si>
  <si>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</si>
  <si>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</si>
  <si>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</si>
  <si>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</si>
  <si>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</si>
  <si>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</si>
  <si>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</si>
  <si>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</si>
  <si>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</si>
  <si>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</si>
  <si>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</si>
  <si>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</si>
  <si>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</si>
  <si>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</si>
  <si>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</si>
  <si>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</si>
  <si>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</si>
  <si>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</si>
  <si>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</si>
  <si>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</si>
  <si>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</si>
  <si>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</si>
  <si>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</si>
  <si>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</si>
  <si>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</si>
  <si>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</si>
  <si>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</si>
  <si>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</si>
  <si>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</si>
  <si>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</si>
  <si>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</si>
  <si>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</si>
  <si>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</si>
  <si>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</si>
  <si>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</si>
  <si>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</si>
  <si>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</si>
  <si>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</si>
  <si>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</si>
  <si>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</si>
  <si>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</si>
  <si>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</si>
  <si>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</si>
  <si>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</si>
  <si>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</si>
  <si>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</si>
  <si>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</si>
  <si>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</si>
  <si>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</si>
  <si>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</si>
  <si>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</si>
  <si>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</si>
  <si>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</si>
  <si>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</si>
  <si>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</si>
  <si>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</si>
  <si>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</si>
  <si>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</si>
  <si>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</si>
  <si>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</si>
  <si>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</si>
  <si>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</si>
  <si>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</si>
  <si>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</si>
  <si>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</si>
  <si>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</si>
  <si>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</si>
  <si>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</si>
  <si>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</si>
  <si>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</si>
  <si>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</si>
  <si>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</si>
  <si>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</si>
  <si>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</si>
  <si>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</si>
  <si>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</si>
  <si>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</si>
  <si>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</si>
  <si>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</si>
  <si>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</si>
  <si>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</si>
  <si>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</si>
  <si>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</si>
  <si>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</si>
  <si>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</si>
  <si>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</si>
  <si>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</si>
  <si>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</si>
  <si>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</si>
  <si>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</si>
  <si>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</si>
  <si>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</si>
  <si>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</si>
  <si>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</si>
  <si>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</si>
  <si>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</si>
  <si>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</si>
  <si>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</si>
  <si>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</si>
  <si>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</si>
  <si>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</si>
  <si>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</si>
  <si>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</si>
  <si>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</si>
  <si>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</si>
  <si>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</si>
  <si>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</si>
  <si>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</si>
  <si>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</si>
  <si>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</si>
  <si>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</si>
  <si>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</si>
  <si>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</si>
  <si>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</si>
  <si>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</si>
  <si>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</si>
  <si>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</si>
  <si>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</si>
  <si>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</si>
  <si>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</si>
  <si>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</si>
  <si>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</si>
  <si>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</si>
  <si>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</si>
  <si>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</si>
  <si>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</si>
  <si>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</si>
  <si>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</si>
  <si>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</si>
  <si>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</si>
  <si>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</si>
  <si>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</si>
  <si>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</si>
  <si>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</si>
  <si>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</si>
  <si>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</si>
  <si>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</si>
  <si>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</si>
  <si>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</si>
  <si>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</si>
  <si>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</si>
  <si>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</si>
  <si>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</si>
  <si>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</si>
  <si>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</si>
  <si>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</si>
  <si>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</si>
  <si>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</si>
  <si>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</si>
  <si>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</si>
  <si>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</si>
  <si>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</si>
  <si>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</si>
  <si>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</si>
  <si>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</si>
  <si>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</si>
  <si>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</si>
  <si>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</si>
  <si>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</si>
  <si>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</si>
  <si>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</si>
  <si>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</si>
  <si>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</si>
  <si>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</si>
  <si>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</si>
  <si>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</si>
  <si>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</si>
  <si>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</si>
  <si>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</si>
  <si>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</si>
  <si>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</si>
  <si>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</si>
  <si>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</si>
  <si>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</si>
  <si>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</si>
  <si>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</si>
  <si>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</si>
  <si>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</si>
  <si>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</si>
  <si>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</si>
  <si>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</si>
  <si>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</si>
  <si>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</si>
  <si>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</si>
  <si>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</si>
  <si>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</si>
  <si>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</si>
  <si>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</si>
  <si>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</si>
  <si>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</si>
  <si>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</si>
  <si>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</si>
  <si>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</si>
  <si>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</si>
  <si>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</si>
  <si>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</si>
  <si>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</si>
  <si>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</si>
  <si>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</si>
  <si>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</si>
  <si>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</si>
  <si>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</si>
  <si>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</si>
  <si>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</si>
  <si>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</si>
  <si>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</si>
  <si>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</si>
  <si>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</si>
  <si>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</si>
  <si>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</si>
  <si>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</si>
  <si>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</si>
  <si>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</si>
  <si>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</si>
  <si>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</si>
  <si>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</si>
  <si>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</si>
  <si>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</si>
  <si>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</si>
  <si>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</si>
  <si>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</si>
  <si>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</si>
  <si>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</si>
  <si>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</si>
  <si>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</si>
  <si>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</si>
  <si>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</si>
  <si>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</si>
  <si>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</si>
  <si>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</si>
  <si>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</si>
  <si>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</si>
  <si>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</si>
  <si>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</si>
  <si>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</si>
  <si>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</si>
  <si>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</si>
  <si>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</si>
  <si>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</si>
  <si>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</si>
  <si>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</si>
  <si>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</si>
  <si>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</si>
  <si>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</si>
  <si>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</si>
  <si>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</si>
  <si>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</si>
  <si>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</si>
  <si>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</si>
  <si>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</si>
  <si>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</si>
  <si>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</si>
  <si>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</si>
  <si>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</si>
  <si>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</si>
  <si>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</si>
  <si>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</si>
  <si>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</si>
  <si>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</si>
  <si>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</si>
  <si>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</si>
  <si>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</si>
  <si>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</si>
  <si>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</si>
  <si>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</si>
  <si>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</si>
  <si>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</si>
  <si>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</si>
  <si>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</si>
  <si>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</si>
  <si>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</si>
  <si>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</si>
  <si>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</si>
  <si>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</si>
  <si>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</si>
  <si>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</si>
  <si>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</si>
  <si>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</si>
  <si>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</si>
  <si>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</si>
  <si>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</si>
  <si>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</si>
  <si>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</si>
  <si>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</si>
  <si>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</si>
  <si>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</si>
  <si>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</si>
  <si>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</si>
  <si>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</si>
  <si>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</si>
  <si>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</si>
  <si>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</si>
  <si>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</si>
  <si>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</si>
  <si>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</si>
  <si>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</si>
  <si>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</si>
  <si>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</si>
  <si>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</si>
  <si>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</si>
  <si>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</si>
  <si>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</si>
  <si>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</si>
  <si>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</si>
  <si>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</si>
  <si>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</si>
  <si>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</si>
  <si>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</si>
  <si>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</si>
  <si>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</si>
  <si>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</si>
  <si>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</si>
  <si>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</si>
  <si>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</si>
  <si>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</si>
  <si>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</si>
  <si>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</si>
  <si>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</si>
  <si>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</si>
  <si>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</si>
  <si>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</si>
  <si>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</si>
  <si>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</si>
  <si>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</si>
  <si>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</si>
  <si>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</si>
  <si>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</si>
  <si>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</si>
  <si>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</si>
  <si>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</si>
  <si>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</si>
  <si>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</si>
  <si>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</si>
  <si>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</si>
  <si>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</si>
  <si>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</si>
  <si>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</si>
  <si>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</si>
  <si>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</si>
  <si>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</si>
  <si>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</si>
  <si>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</si>
  <si>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</si>
  <si>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</si>
  <si>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</si>
  <si>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</si>
  <si>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</si>
  <si>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</si>
  <si>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</si>
  <si>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</si>
  <si>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</si>
  <si>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</si>
  <si>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</si>
  <si>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</si>
  <si>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</si>
  <si>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</si>
  <si>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</si>
  <si>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</si>
  <si>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</si>
  <si>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</si>
  <si>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</si>
  <si>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</si>
  <si>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</si>
  <si>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</si>
  <si>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</si>
  <si>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</si>
  <si>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</si>
  <si>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</si>
  <si>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</si>
  <si>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</si>
  <si>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</si>
  <si>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</si>
  <si>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</si>
  <si>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</si>
  <si>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</si>
  <si>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</si>
  <si>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</si>
  <si>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</si>
  <si>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</si>
  <si>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</si>
  <si>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</si>
  <si>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</si>
  <si>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</si>
  <si>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</si>
  <si>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</si>
  <si>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</si>
  <si>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</si>
  <si>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</si>
  <si>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</si>
  <si>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</si>
  <si>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</si>
  <si>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</si>
  <si>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</si>
  <si>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</si>
  <si>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</si>
  <si>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</si>
  <si>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</si>
  <si>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</si>
  <si>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</si>
  <si>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</si>
  <si>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</si>
  <si>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</si>
  <si>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</si>
  <si>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</si>
  <si>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</si>
  <si>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</si>
  <si>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</si>
  <si>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</si>
  <si>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</si>
  <si>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</si>
  <si>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</si>
  <si>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</si>
  <si>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</si>
  <si>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</si>
  <si>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</si>
  <si>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</si>
  <si>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</si>
  <si>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</si>
  <si>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</si>
  <si>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</si>
  <si>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</si>
  <si>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</si>
  <si>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</si>
  <si>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</si>
  <si>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</si>
  <si>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</si>
  <si>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</si>
  <si>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</si>
  <si>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</si>
  <si>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</si>
  <si>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</si>
  <si>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</si>
  <si>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</si>
  <si>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</si>
  <si>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</si>
  <si>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</si>
  <si>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</si>
  <si>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</si>
  <si>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</si>
  <si>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</si>
  <si>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</si>
  <si>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</si>
  <si>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</si>
  <si>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</si>
  <si>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</si>
  <si>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</si>
  <si>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</si>
  <si>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</si>
  <si>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</si>
  <si>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</si>
  <si>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</si>
  <si>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</si>
  <si>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</si>
  <si>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</si>
  <si>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</si>
  <si>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</si>
  <si>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</si>
  <si>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</si>
  <si>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</si>
  <si>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</si>
  <si>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</si>
  <si>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</si>
  <si>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</si>
  <si>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</si>
  <si>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</si>
  <si>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</si>
  <si>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</si>
  <si>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</si>
  <si>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</si>
  <si>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</si>
  <si>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</si>
  <si>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</si>
  <si>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</si>
  <si>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</si>
  <si>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</si>
  <si>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</si>
  <si>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</si>
  <si>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</si>
  <si>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</si>
  <si>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</si>
  <si>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</si>
  <si>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</si>
  <si>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</si>
  <si>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</si>
  <si>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</si>
  <si>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</si>
  <si>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</si>
  <si>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</si>
  <si>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</si>
  <si>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</si>
  <si>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</si>
  <si>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</si>
  <si>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</si>
  <si>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</si>
  <si>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</si>
  <si>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</si>
  <si>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</si>
  <si>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</si>
  <si>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</si>
  <si>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</si>
  <si>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</si>
  <si>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</si>
  <si>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</si>
  <si>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</si>
  <si>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</si>
  <si>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</si>
  <si>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</si>
  <si>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</si>
  <si>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</si>
  <si>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</si>
  <si>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</si>
  <si>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</si>
  <si>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</si>
  <si>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</si>
  <si>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</si>
  <si>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</si>
  <si>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</si>
  <si>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</si>
  <si>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</si>
  <si>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</si>
  <si>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</si>
  <si>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</si>
  <si>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</si>
  <si>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</si>
  <si>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</si>
  <si>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</si>
  <si>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</si>
  <si>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</si>
  <si>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</si>
  <si>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</si>
  <si>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</si>
  <si>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</si>
  <si>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</si>
  <si>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</si>
  <si>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</si>
  <si>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</si>
  <si>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</si>
  <si>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</si>
  <si>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</si>
  <si>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</si>
  <si>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</si>
  <si>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</si>
  <si>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</si>
  <si>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</si>
  <si>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</si>
  <si>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</si>
  <si>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</si>
  <si>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</si>
  <si>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</si>
  <si>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</si>
  <si>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</si>
  <si>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</si>
  <si>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</si>
  <si>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</si>
  <si>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</si>
  <si>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</si>
  <si>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</si>
  <si>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</si>
  <si>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</si>
  <si>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</si>
  <si>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</si>
  <si>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</si>
  <si>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</si>
  <si>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</si>
  <si>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</si>
  <si>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</si>
  <si>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</si>
  <si>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</si>
  <si>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</si>
  <si>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</si>
  <si>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</si>
  <si>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</si>
  <si>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</si>
  <si>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</si>
  <si>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</si>
  <si>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</si>
  <si>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</si>
  <si>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</si>
  <si>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</si>
  <si>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</si>
  <si>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</si>
  <si>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</si>
  <si>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</si>
  <si>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</si>
  <si>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</si>
  <si>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</si>
  <si>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</si>
  <si>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</si>
  <si>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</si>
  <si>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</si>
  <si>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</si>
  <si>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</si>
  <si>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</si>
  <si>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</si>
  <si>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</si>
  <si>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</si>
  <si>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</si>
  <si>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</si>
  <si>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</si>
  <si>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</si>
  <si>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</si>
  <si>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</si>
  <si>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</si>
  <si>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</si>
  <si>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</si>
  <si>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</si>
  <si>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</si>
  <si>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</si>
  <si>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</si>
  <si>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</si>
  <si>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</si>
  <si>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</si>
  <si>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</si>
  <si>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</si>
  <si>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</si>
  <si>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</si>
  <si>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</si>
  <si>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</si>
  <si>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</si>
  <si>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</si>
  <si>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</si>
  <si>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</si>
  <si>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</si>
  <si>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</si>
  <si>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</si>
  <si>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</si>
  <si>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</si>
  <si>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</si>
  <si>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</si>
  <si>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</si>
  <si>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</si>
  <si>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</si>
  <si>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</si>
  <si>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</si>
  <si>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</si>
  <si>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</si>
  <si>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</si>
  <si>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</si>
  <si>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</si>
  <si>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</si>
  <si>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</si>
  <si>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</si>
  <si>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</si>
  <si>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</si>
  <si>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</si>
  <si>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</si>
  <si>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</si>
  <si>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</si>
  <si>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</si>
  <si>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</si>
  <si>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</si>
  <si>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</si>
  <si>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</si>
  <si>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</si>
  <si>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</si>
  <si>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</si>
  <si>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</si>
  <si>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</si>
  <si>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</si>
  <si>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</si>
  <si>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</si>
  <si>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</si>
  <si>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</si>
  <si>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</si>
  <si>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</si>
  <si>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</si>
  <si>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</si>
  <si>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</si>
  <si>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</si>
  <si>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</si>
  <si>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</si>
  <si>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</si>
  <si>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</si>
  <si>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</si>
  <si>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</si>
  <si>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</si>
  <si>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</si>
  <si>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</si>
  <si>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</si>
  <si>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</si>
  <si>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</si>
  <si>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</si>
  <si>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</si>
  <si>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</si>
  <si>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</si>
  <si>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</si>
  <si>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</si>
  <si>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</si>
  <si>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</si>
  <si>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</si>
  <si>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</si>
  <si>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</si>
  <si>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</si>
  <si>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</si>
  <si>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</si>
  <si>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</si>
  <si>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</si>
  <si>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</si>
  <si>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</si>
  <si>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</si>
  <si>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</si>
  <si>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</si>
  <si>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</si>
  <si>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</si>
  <si>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</si>
  <si>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</si>
  <si>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</si>
  <si>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</si>
  <si>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</si>
  <si>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</si>
  <si>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</si>
  <si>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</si>
  <si>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</si>
  <si>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</si>
  <si>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</si>
  <si>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</si>
  <si>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</si>
  <si>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</si>
  <si>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</si>
  <si>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</si>
  <si>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</si>
  <si>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</si>
  <si>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</si>
  <si>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</si>
  <si>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</si>
  <si>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</si>
  <si>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</si>
  <si>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</si>
  <si>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</si>
  <si>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</si>
  <si>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</si>
  <si>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</si>
  <si>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</si>
  <si>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</si>
  <si>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</si>
  <si>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</si>
  <si>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</si>
  <si>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</si>
  <si>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</si>
  <si>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</si>
  <si>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</si>
  <si>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</si>
  <si>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</si>
  <si>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</si>
  <si>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</si>
  <si>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</si>
  <si>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</si>
  <si>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</si>
  <si>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</si>
  <si>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</si>
  <si>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</si>
  <si>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</si>
  <si>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</si>
  <si>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</si>
  <si>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</si>
  <si>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</si>
  <si>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</si>
  <si>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</si>
  <si>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</si>
  <si>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</si>
  <si>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</si>
  <si>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</si>
  <si>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</si>
  <si>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</si>
  <si>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</si>
  <si>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</si>
  <si>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</si>
  <si>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</si>
  <si>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</si>
  <si>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</si>
  <si>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</si>
  <si>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</si>
  <si>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</si>
  <si>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</si>
  <si>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</si>
  <si>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</si>
  <si>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</si>
  <si>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</si>
  <si>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</si>
  <si>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</si>
  <si>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</si>
  <si>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</si>
  <si>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</si>
  <si>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</si>
  <si>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</si>
  <si>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</si>
  <si>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</si>
  <si>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</si>
  <si>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</si>
  <si>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</si>
  <si>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</si>
  <si>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</si>
  <si>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</si>
  <si>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</si>
  <si>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</si>
  <si>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</si>
  <si>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</si>
  <si>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</si>
  <si>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</si>
  <si>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</si>
  <si>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</si>
  <si>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</si>
  <si>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</si>
  <si>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</si>
  <si>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</si>
  <si>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</si>
  <si>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</si>
  <si>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</si>
  <si>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</si>
  <si>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</si>
  <si>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</si>
  <si>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</si>
  <si>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</si>
  <si>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</si>
  <si>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</si>
  <si>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</si>
  <si>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</si>
  <si>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</si>
  <si>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</si>
  <si>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</si>
  <si>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</si>
  <si>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</si>
  <si>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</si>
  <si>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</si>
  <si>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</si>
  <si>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</si>
  <si>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</si>
  <si>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</si>
  <si>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</si>
  <si>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</si>
  <si>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</si>
  <si>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</si>
  <si>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</si>
  <si>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</si>
  <si>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</si>
  <si>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</si>
  <si>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</si>
  <si>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</si>
  <si>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</si>
  <si>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</si>
  <si>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</si>
  <si>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</si>
  <si>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</si>
  <si>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</si>
  <si>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</si>
  <si>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</si>
  <si>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</si>
  <si>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</si>
  <si>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</si>
  <si>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</si>
  <si>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</si>
  <si>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</si>
  <si>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</si>
  <si>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</si>
  <si>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</si>
  <si>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</si>
  <si>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</si>
  <si>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</si>
  <si>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</si>
  <si>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</si>
  <si>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</si>
  <si>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</si>
  <si>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</si>
  <si>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</si>
  <si>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</si>
  <si>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</si>
  <si>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</si>
  <si>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</si>
  <si>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</si>
  <si>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</si>
  <si>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</si>
  <si>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</si>
  <si>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</si>
  <si>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</si>
  <si>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</si>
  <si>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</si>
  <si>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</si>
  <si>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</si>
  <si>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</si>
  <si>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</si>
  <si>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</si>
  <si>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</si>
  <si>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</si>
  <si>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</si>
  <si>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</si>
  <si>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</si>
  <si>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</si>
  <si>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</si>
  <si>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</si>
  <si>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</si>
  <si>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</si>
  <si>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</si>
  <si>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</si>
  <si>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</si>
  <si>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</si>
  <si>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</si>
  <si>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</si>
  <si>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</si>
  <si>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</si>
  <si>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</si>
  <si>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</si>
  <si>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</si>
  <si>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</si>
  <si>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</si>
  <si>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</si>
  <si>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</si>
  <si>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</si>
  <si>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</si>
  <si>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</si>
  <si>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</si>
  <si>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</si>
  <si>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</si>
  <si>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</si>
  <si>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</si>
  <si>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</si>
  <si>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</si>
  <si>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</si>
  <si>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</si>
  <si>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</si>
  <si>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</si>
  <si>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</si>
  <si>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</si>
  <si>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</si>
  <si>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</si>
  <si>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</si>
  <si>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</si>
  <si>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</si>
  <si>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</si>
  <si>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</si>
  <si>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</si>
  <si>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</si>
  <si>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</si>
  <si>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</si>
  <si>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</si>
  <si>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</si>
  <si>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</si>
  <si>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</si>
  <si>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</si>
  <si>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</si>
  <si>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</si>
  <si>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</si>
  <si>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</si>
  <si>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</si>
  <si>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</si>
  <si>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</si>
  <si>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</si>
  <si>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</si>
  <si>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</si>
  <si>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</si>
  <si>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</si>
  <si>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</si>
  <si>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</si>
  <si>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</si>
  <si>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</si>
  <si>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</si>
  <si>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</si>
  <si>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</si>
  <si>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</si>
  <si>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</si>
  <si>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</si>
  <si>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</si>
  <si>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</si>
  <si>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</si>
  <si>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</si>
  <si>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</si>
  <si>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</si>
  <si>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</si>
  <si>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</si>
  <si>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</si>
  <si>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</si>
  <si>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</si>
  <si>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</si>
  <si>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</si>
  <si>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</si>
  <si>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</si>
  <si>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</si>
  <si>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</si>
  <si>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</si>
  <si>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</si>
  <si>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</si>
  <si>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</si>
  <si>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</si>
  <si>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</si>
  <si>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</si>
  <si>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</si>
  <si>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</si>
  <si>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</si>
  <si>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</si>
  <si>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</si>
  <si>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</si>
  <si>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</si>
  <si>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</si>
  <si>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</si>
  <si>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</si>
  <si>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</si>
  <si>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</si>
  <si>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</si>
  <si>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</si>
  <si>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</si>
  <si>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</si>
  <si>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</si>
  <si>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</si>
  <si>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</si>
  <si>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</si>
  <si>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</si>
  <si>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</si>
  <si>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</si>
  <si>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</si>
  <si>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</si>
  <si>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</si>
  <si>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</si>
  <si>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</si>
  <si>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</si>
  <si>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</si>
  <si>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</si>
  <si>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</si>
  <si>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</si>
  <si>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</si>
  <si>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</si>
  <si>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</si>
  <si>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</si>
  <si>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</si>
  <si>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</si>
  <si>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</si>
  <si>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</si>
  <si>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</si>
  <si>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</si>
  <si>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</si>
  <si>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</si>
  <si>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</si>
  <si>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</si>
  <si>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</si>
  <si>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</si>
  <si>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</si>
  <si>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</si>
  <si>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</si>
  <si>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</si>
  <si>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</si>
  <si>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</si>
  <si>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</si>
  <si>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</si>
  <si>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</si>
  <si>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</si>
  <si>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</si>
  <si>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</si>
  <si>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</si>
  <si>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</si>
  <si>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</si>
  <si>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</si>
  <si>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</si>
  <si>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</si>
  <si>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</si>
  <si>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</si>
  <si>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</si>
  <si>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</si>
  <si>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</si>
  <si>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</si>
  <si>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</si>
  <si>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</si>
  <si>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</si>
  <si>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</si>
  <si>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</si>
  <si>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</si>
  <si>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</si>
  <si>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</si>
  <si>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</si>
  <si>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</si>
  <si>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</si>
  <si>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</si>
  <si>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</si>
  <si>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</si>
  <si>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</si>
  <si>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</si>
  <si>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</si>
  <si>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</si>
  <si>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</si>
  <si>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</si>
  <si>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</si>
  <si>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</si>
  <si>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</si>
  <si>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</si>
  <si>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</si>
  <si>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</si>
  <si>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</si>
  <si>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</si>
  <si>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</si>
  <si>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</si>
  <si>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</si>
  <si>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</si>
  <si>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</si>
  <si>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</si>
  <si>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</si>
  <si>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</si>
  <si>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</si>
  <si>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</si>
  <si>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</si>
  <si>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</si>
  <si>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</si>
  <si>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</si>
  <si>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</si>
  <si>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</si>
  <si>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</si>
  <si>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</si>
  <si>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</si>
  <si>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</si>
  <si>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</si>
  <si>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</si>
  <si>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</si>
  <si>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</si>
  <si>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</si>
  <si>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</si>
  <si>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</si>
  <si>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</si>
  <si>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</si>
  <si>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</si>
  <si>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</si>
  <si>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</si>
  <si>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</si>
  <si>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</si>
  <si>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</si>
  <si>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</si>
  <si>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</si>
  <si>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</si>
  <si>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</si>
  <si>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</si>
  <si>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</si>
  <si>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</si>
  <si>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</si>
  <si>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</si>
  <si>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</si>
  <si>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</si>
  <si>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</si>
  <si>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</si>
  <si>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</si>
  <si>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</si>
  <si>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</si>
  <si>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</si>
  <si>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</si>
  <si>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</si>
  <si>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</si>
  <si>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</si>
  <si>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</si>
  <si>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</si>
  <si>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</si>
  <si>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</si>
  <si>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</si>
  <si>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</si>
  <si>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</si>
  <si>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</si>
  <si>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</si>
  <si>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</si>
  <si>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</si>
  <si>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</si>
  <si>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</si>
  <si>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</si>
  <si>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</si>
  <si>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</si>
  <si>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</si>
  <si>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</si>
  <si>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</si>
  <si>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</si>
  <si>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</si>
  <si>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</si>
  <si>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</si>
  <si>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</si>
  <si>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</si>
  <si>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</si>
  <si>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</si>
  <si>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</si>
  <si>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</si>
  <si>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</si>
  <si>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</si>
  <si>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</si>
  <si>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</si>
  <si>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</si>
  <si>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</si>
  <si>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</si>
  <si>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</si>
  <si>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</si>
  <si>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</si>
  <si>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</si>
  <si>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</si>
  <si>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</si>
  <si>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</si>
  <si>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</si>
  <si>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</si>
  <si>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</si>
  <si>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</si>
  <si>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</si>
  <si>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</si>
  <si>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</si>
  <si>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</si>
  <si>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</si>
  <si>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</si>
  <si>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</si>
  <si>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</si>
  <si>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</si>
  <si>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</si>
  <si>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</si>
  <si>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</si>
  <si>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</si>
  <si>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</si>
  <si>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</si>
  <si>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</si>
  <si>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</si>
  <si>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</si>
  <si>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</si>
  <si>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</si>
  <si>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</si>
  <si>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</si>
  <si>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</si>
  <si>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</si>
  <si>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</si>
  <si>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</si>
  <si>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</si>
  <si>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</si>
  <si>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</si>
  <si>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</si>
  <si>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</si>
  <si>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</si>
  <si>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</si>
  <si>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</si>
  <si>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</si>
  <si>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</si>
  <si>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</si>
  <si>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</si>
  <si>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</si>
  <si>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</si>
  <si>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</si>
  <si>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</si>
  <si>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</si>
  <si>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</si>
  <si>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</si>
  <si>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</si>
  <si>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</si>
  <si>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</si>
  <si>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</si>
  <si>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</si>
  <si>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</si>
  <si>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</si>
  <si>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</si>
  <si>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</si>
  <si>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</si>
  <si>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</si>
  <si>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</si>
  <si>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</si>
  <si>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</si>
  <si>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</si>
  <si>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</si>
  <si>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</si>
  <si>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</si>
  <si>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</si>
  <si>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</si>
  <si>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</si>
  <si>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</si>
  <si>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</si>
  <si>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</si>
  <si>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</si>
  <si>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</si>
  <si>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</si>
  <si>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</si>
  <si>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</si>
  <si>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</si>
  <si>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</si>
  <si>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</si>
  <si>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</si>
  <si>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</si>
  <si>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</si>
  <si>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</si>
  <si>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</si>
  <si>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</si>
  <si>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</si>
  <si>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</si>
  <si>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</si>
  <si>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</si>
  <si>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</si>
  <si>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</si>
  <si>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</si>
  <si>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</si>
  <si>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</si>
  <si>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</si>
  <si>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</si>
  <si>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</si>
  <si>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</si>
  <si>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</si>
  <si>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</si>
  <si>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</si>
  <si>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</si>
  <si>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</si>
  <si>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</si>
  <si>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</si>
  <si>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</si>
  <si>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</si>
  <si>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</si>
  <si>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</si>
  <si>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</si>
  <si>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</si>
  <si>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</si>
  <si>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</si>
  <si>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</si>
  <si>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</si>
  <si>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</si>
  <si>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</si>
  <si>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</si>
  <si>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</si>
  <si>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</si>
  <si>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</si>
  <si>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</si>
  <si>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</si>
  <si>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</si>
  <si>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</si>
  <si>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</si>
  <si>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</si>
  <si>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</si>
  <si>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</si>
  <si>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</si>
  <si>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</si>
  <si>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</si>
  <si>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</si>
  <si>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</si>
  <si>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</si>
  <si>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</si>
  <si>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</si>
  <si>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</si>
  <si>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</si>
  <si>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</si>
  <si>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</si>
  <si>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</si>
  <si>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</si>
  <si>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</si>
  <si>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</si>
  <si>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</si>
  <si>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</si>
  <si>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</si>
  <si>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</si>
  <si>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</si>
  <si>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</si>
  <si>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</si>
  <si>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</si>
  <si>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</si>
  <si>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</si>
  <si>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</si>
  <si>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</si>
  <si>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</si>
  <si>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</si>
  <si>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</si>
  <si>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</si>
  <si>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</si>
  <si>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</si>
  <si>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</si>
  <si>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</si>
  <si>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</si>
  <si>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</si>
  <si>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</si>
  <si>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</si>
  <si>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</si>
  <si>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</si>
  <si>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</si>
  <si>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</si>
  <si>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</si>
  <si>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</si>
  <si>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</si>
  <si>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</si>
  <si>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</si>
  <si>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</si>
  <si>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</si>
  <si>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</si>
  <si>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</si>
  <si>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</si>
  <si>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</si>
  <si>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</si>
  <si>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</si>
  <si>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</si>
  <si>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</si>
  <si>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</si>
  <si>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</si>
  <si>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</si>
  <si>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</si>
  <si>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</si>
  <si>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</si>
  <si>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</si>
  <si>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</si>
  <si>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</si>
  <si>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</si>
  <si>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</si>
  <si>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</si>
  <si>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</si>
  <si>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</si>
  <si>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</si>
  <si>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</si>
  <si>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</si>
  <si>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</si>
  <si>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</si>
  <si>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</si>
  <si>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</si>
  <si>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</si>
  <si>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</si>
  <si>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</si>
  <si>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</si>
  <si>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</si>
  <si>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</si>
  <si>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</si>
  <si>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</si>
  <si>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</si>
  <si>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</si>
  <si>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</si>
  <si>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</si>
  <si>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</si>
  <si>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</si>
  <si>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</si>
  <si>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</si>
  <si>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</si>
  <si>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</si>
  <si>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</si>
  <si>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</si>
  <si>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</si>
  <si>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</si>
  <si>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</si>
  <si>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</si>
  <si>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</si>
  <si>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</si>
  <si>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</si>
  <si>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</si>
  <si>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</si>
  <si>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</si>
  <si>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</si>
  <si>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</si>
  <si>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</si>
  <si>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</si>
  <si>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</si>
  <si>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</si>
  <si>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</si>
  <si>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</si>
  <si>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</si>
  <si>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</si>
  <si>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</si>
  <si>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</si>
  <si>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</si>
  <si>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</si>
  <si>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</si>
  <si>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</si>
  <si>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</si>
  <si>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</si>
  <si>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</si>
  <si>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</si>
  <si>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</si>
  <si>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</si>
  <si>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</si>
  <si>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</si>
  <si>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</si>
  <si>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</si>
  <si>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</si>
  <si>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</si>
  <si>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</si>
  <si>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</si>
  <si>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</si>
  <si>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</si>
  <si>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</si>
  <si>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</si>
  <si>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</si>
  <si>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</si>
  <si>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</si>
  <si>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</si>
  <si>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</si>
  <si>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</si>
  <si>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</si>
  <si>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</si>
  <si>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</si>
  <si>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</si>
  <si>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</si>
  <si>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</si>
  <si>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</si>
  <si>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</si>
  <si>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</si>
  <si>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</si>
  <si>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</si>
  <si>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</si>
  <si>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</si>
  <si>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</si>
  <si>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</si>
  <si>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</si>
  <si>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</si>
  <si>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</si>
  <si>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</si>
  <si>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</si>
  <si>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</si>
  <si>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</si>
  <si>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</si>
  <si>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</si>
  <si>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</si>
  <si>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</si>
  <si>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</si>
  <si>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</si>
  <si>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</si>
  <si>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</si>
  <si>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</si>
  <si>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</si>
  <si>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</si>
  <si>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</si>
  <si>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</si>
  <si>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</si>
  <si>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</si>
  <si>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</si>
  <si>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</si>
  <si>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</si>
  <si>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</si>
  <si>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</si>
  <si>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</si>
  <si>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</si>
  <si>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</si>
  <si>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</si>
  <si>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</si>
  <si>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</si>
  <si>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</si>
  <si>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</si>
  <si>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</si>
  <si>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</si>
  <si>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</si>
  <si>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</si>
  <si>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</si>
  <si>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</si>
  <si>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</si>
  <si>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</si>
  <si>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</si>
  <si>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</si>
  <si>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</si>
  <si>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</si>
  <si>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</si>
  <si>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</si>
  <si>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</si>
  <si>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</si>
  <si>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</si>
  <si>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</si>
  <si>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</si>
  <si>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</si>
  <si>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</si>
  <si>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</si>
  <si>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</si>
  <si>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</si>
  <si>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</si>
  <si>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</si>
  <si>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</si>
  <si>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</si>
  <si>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</si>
  <si>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</si>
  <si>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</si>
  <si>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</si>
  <si>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</si>
  <si>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</si>
  <si>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</si>
  <si>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</si>
  <si>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</si>
  <si>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</si>
  <si>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</si>
  <si>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</si>
  <si>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</si>
  <si>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</si>
  <si>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</si>
  <si>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</si>
  <si>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</si>
  <si>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</si>
  <si>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</si>
  <si>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</si>
  <si>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</si>
  <si>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</si>
  <si>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</si>
  <si>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</si>
  <si>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</si>
  <si>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</si>
  <si>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</si>
  <si>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</si>
  <si>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</si>
  <si>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</si>
  <si>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</si>
  <si>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</si>
  <si>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</si>
  <si>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</si>
  <si>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</si>
  <si>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</si>
  <si>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</si>
  <si>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</si>
  <si>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</si>
  <si>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</si>
  <si>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</si>
  <si>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</si>
  <si>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</si>
  <si>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</si>
  <si>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</si>
  <si>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</si>
  <si>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</si>
  <si>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</si>
  <si>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</si>
  <si>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</si>
  <si>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</si>
  <si>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</si>
  <si>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</si>
  <si>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</si>
  <si>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</si>
  <si>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</si>
  <si>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</si>
  <si>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</si>
  <si>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</si>
  <si>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</si>
  <si>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</si>
  <si>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</si>
  <si>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</si>
  <si>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</si>
  <si>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</si>
  <si>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</si>
  <si>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</si>
  <si>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</si>
  <si>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</si>
  <si>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</si>
  <si>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</si>
  <si>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</si>
  <si>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</si>
  <si>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</si>
  <si>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</si>
  <si>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</si>
  <si>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</si>
  <si>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</si>
  <si>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</si>
  <si>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</si>
  <si>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</si>
  <si>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</si>
  <si>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</si>
  <si>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</si>
  <si>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</si>
  <si>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</si>
  <si>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</si>
  <si>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</si>
  <si>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</si>
  <si>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</si>
  <si>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</si>
  <si>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</si>
  <si>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</si>
  <si>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</si>
  <si>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</si>
  <si>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</si>
  <si>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</si>
  <si>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</si>
  <si>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</si>
  <si>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</si>
  <si>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</si>
  <si>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</si>
  <si>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</si>
  <si>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</si>
  <si>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</si>
  <si>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</si>
  <si>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</si>
  <si>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</si>
  <si>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</si>
  <si>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</si>
  <si>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</si>
  <si>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</si>
  <si>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</si>
  <si>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</si>
  <si>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</si>
  <si>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</si>
  <si>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</si>
  <si>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</si>
  <si>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</si>
  <si>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</si>
  <si>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</si>
  <si>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</si>
  <si>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</si>
  <si>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</si>
  <si>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</si>
  <si>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</si>
  <si>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</si>
  <si>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</si>
  <si>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</si>
  <si>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</si>
  <si>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</si>
  <si>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</si>
  <si>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</si>
  <si>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</si>
  <si>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</si>
  <si>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</si>
  <si>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</si>
  <si>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</si>
  <si>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</si>
  <si>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</si>
  <si>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</si>
  <si>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</si>
  <si>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</si>
  <si>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</si>
  <si>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</si>
  <si>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</si>
  <si>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</si>
  <si>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</si>
  <si>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</si>
  <si>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</si>
  <si>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</si>
  <si>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</si>
  <si>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</si>
  <si>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</si>
  <si>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</si>
  <si>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</si>
  <si>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</si>
  <si>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</si>
  <si>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</si>
  <si>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</si>
  <si>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</si>
  <si>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</si>
  <si>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</si>
  <si>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</si>
  <si>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</si>
  <si>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</si>
  <si>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</si>
  <si>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</si>
  <si>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</si>
  <si>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</si>
  <si>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</si>
  <si>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</si>
  <si>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</si>
  <si>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</si>
  <si>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</si>
  <si>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</si>
  <si>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</si>
  <si>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</si>
  <si>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</si>
  <si>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</si>
  <si>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</si>
  <si>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</si>
  <si>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</si>
  <si>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</si>
  <si>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</si>
  <si>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</si>
  <si>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</si>
  <si>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</si>
  <si>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</si>
  <si>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</si>
  <si>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</si>
  <si>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</si>
  <si>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</si>
  <si>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</si>
  <si>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</si>
  <si>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</si>
  <si>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</si>
  <si>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</si>
  <si>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</si>
  <si>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</si>
  <si>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</si>
  <si>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</si>
  <si>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</si>
  <si>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</si>
  <si>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</si>
  <si>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</si>
  <si>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</si>
  <si>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</si>
  <si>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</si>
  <si>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</si>
  <si>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</si>
  <si>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</si>
  <si>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</si>
  <si>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</si>
  <si>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</si>
  <si>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</si>
  <si>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</si>
  <si>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</si>
  <si>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</si>
  <si>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</si>
  <si>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</si>
  <si>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</si>
  <si>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</si>
  <si>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</si>
  <si>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</si>
  <si>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</si>
  <si>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</si>
  <si>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</si>
  <si>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</si>
  <si>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</si>
  <si>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</si>
  <si>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</si>
  <si>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</si>
  <si>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</si>
  <si>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</si>
  <si>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</si>
  <si>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</si>
  <si>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</si>
  <si>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</si>
  <si>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</si>
  <si>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</si>
  <si>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</si>
  <si>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</si>
  <si>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</si>
  <si>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</si>
  <si>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</si>
  <si>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</si>
  <si>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</si>
  <si>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</si>
  <si>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</si>
  <si>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</si>
  <si>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</si>
  <si>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</si>
  <si>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</si>
  <si>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</si>
  <si>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</si>
  <si>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</si>
  <si>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</si>
  <si>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</si>
  <si>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</si>
  <si>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</si>
  <si>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</si>
  <si>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</si>
  <si>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</si>
  <si>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</si>
  <si>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</si>
  <si>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</si>
  <si>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</si>
  <si>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</si>
  <si>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</si>
  <si>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</si>
  <si>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</si>
  <si>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</si>
  <si>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</si>
  <si>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</si>
  <si>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</si>
  <si>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</si>
  <si>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</si>
  <si>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</si>
  <si>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</si>
  <si>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</si>
  <si>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</si>
  <si>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</si>
  <si>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</si>
  <si>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</si>
  <si>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</si>
  <si>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</si>
  <si>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</si>
  <si>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</si>
  <si>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</si>
  <si>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</si>
  <si>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</si>
  <si>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</si>
  <si>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</si>
  <si>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</si>
  <si>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</si>
  <si>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</si>
  <si>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</si>
  <si>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</si>
  <si>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</si>
  <si>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</si>
  <si>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</si>
  <si>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</si>
  <si>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</si>
  <si>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</si>
  <si>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</si>
  <si>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</si>
  <si>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</si>
  <si>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</si>
  <si>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</si>
  <si>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</si>
  <si>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</si>
  <si>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</si>
  <si>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</si>
  <si>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</si>
  <si>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</si>
  <si>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</si>
  <si>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</si>
  <si>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</si>
  <si>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</si>
  <si>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</si>
  <si>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</si>
  <si>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</si>
  <si>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</si>
  <si>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</si>
  <si>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</si>
  <si>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</si>
  <si>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</si>
  <si>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</si>
  <si>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</si>
  <si>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</si>
  <si>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</si>
  <si>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</si>
  <si>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</si>
  <si>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</si>
  <si>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</si>
  <si>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</si>
  <si>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</si>
  <si>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</si>
  <si>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</si>
  <si>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</si>
  <si>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</si>
  <si>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</si>
  <si>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</si>
  <si>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</si>
  <si>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</si>
  <si>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</si>
  <si>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</si>
  <si>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</si>
  <si>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</si>
  <si>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</si>
  <si>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</si>
  <si>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</si>
  <si>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</si>
  <si>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</si>
  <si>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</si>
  <si>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</si>
  <si>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</si>
  <si>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</si>
  <si>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</si>
  <si>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</si>
  <si>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</si>
  <si>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</si>
  <si>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</si>
  <si>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</si>
  <si>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</si>
  <si>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</si>
  <si>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</si>
  <si>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</si>
  <si>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</si>
  <si>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</si>
  <si>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</si>
  <si>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</si>
  <si>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</si>
  <si>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</si>
  <si>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</si>
  <si>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</si>
  <si>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</si>
  <si>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</si>
  <si>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</si>
  <si>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</si>
  <si>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</si>
  <si>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</si>
  <si>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</si>
  <si>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</si>
  <si>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</si>
  <si>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</si>
  <si>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</si>
  <si>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</si>
  <si>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</si>
  <si>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</si>
  <si>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</si>
  <si>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</si>
  <si>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</si>
  <si>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</si>
  <si>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</si>
  <si>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</si>
  <si>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</si>
  <si>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</si>
  <si>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</si>
  <si>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</si>
  <si>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</si>
  <si>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</si>
  <si>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</si>
  <si>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</si>
  <si>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</si>
  <si>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</si>
  <si>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</si>
  <si>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</si>
  <si>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</si>
  <si>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</si>
  <si>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</si>
  <si>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</si>
  <si>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</si>
  <si>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</si>
  <si>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</si>
  <si>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</si>
  <si>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</si>
  <si>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</si>
  <si>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</si>
  <si>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</si>
  <si>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</si>
  <si>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</si>
  <si>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</si>
  <si>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</si>
  <si>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</si>
  <si>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</si>
  <si>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</si>
  <si>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</si>
  <si>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</si>
  <si>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</si>
  <si>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</si>
  <si>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</si>
  <si>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</si>
  <si>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</si>
  <si>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</si>
  <si>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</si>
  <si>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</si>
  <si>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</si>
  <si>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</si>
  <si>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</si>
  <si>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</si>
  <si>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</si>
  <si>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</si>
  <si>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</si>
  <si>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</si>
  <si>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</si>
  <si>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</si>
  <si>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</si>
  <si>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</si>
  <si>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</si>
  <si>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</si>
  <si>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</si>
  <si>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</si>
  <si>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</si>
  <si>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</si>
  <si>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</si>
  <si>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</si>
  <si>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</si>
  <si>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</si>
  <si>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</si>
  <si>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</si>
  <si>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</si>
  <si>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</si>
  <si>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</si>
  <si>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</si>
  <si>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</si>
  <si>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</si>
  <si>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</si>
  <si>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</si>
  <si>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</si>
  <si>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</si>
  <si>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</si>
  <si>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</si>
  <si>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</si>
  <si>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</si>
  <si>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</si>
  <si>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</si>
  <si>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</si>
  <si>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</si>
  <si>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</si>
  <si>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</si>
  <si>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</si>
  <si>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</si>
  <si>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</si>
  <si>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</si>
  <si>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</si>
  <si>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</si>
  <si>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</si>
  <si>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</si>
  <si>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</si>
  <si>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</si>
  <si>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</si>
  <si>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</si>
  <si>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</si>
  <si>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</si>
  <si>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</si>
  <si>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</si>
  <si>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</si>
  <si>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</si>
  <si>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</si>
  <si>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</si>
  <si>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</si>
  <si>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</si>
  <si>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</si>
  <si>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</si>
  <si>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</si>
  <si>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</si>
  <si>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</si>
  <si>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</si>
  <si>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</si>
  <si>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</si>
  <si>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</si>
  <si>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</si>
  <si>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</si>
  <si>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</si>
  <si>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</si>
  <si>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</si>
  <si>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</si>
  <si>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</si>
  <si>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</si>
  <si>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</si>
  <si>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</si>
  <si>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</si>
  <si>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</si>
  <si>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</si>
  <si>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</si>
  <si>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</si>
  <si>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</si>
  <si>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</si>
  <si>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</si>
  <si>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</si>
  <si>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</si>
  <si>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</si>
  <si>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</si>
  <si>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</si>
  <si>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</si>
  <si>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</si>
  <si>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</si>
  <si>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</si>
  <si>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</si>
  <si>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</si>
  <si>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</si>
  <si>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</si>
  <si>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</si>
  <si>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</si>
  <si>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</si>
  <si>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</si>
  <si>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</si>
  <si>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</si>
  <si>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</si>
  <si>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</si>
  <si>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</si>
  <si>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</si>
  <si>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</si>
  <si>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</si>
  <si>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</si>
  <si>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</si>
  <si>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</si>
  <si>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</si>
  <si>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</si>
  <si>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</si>
  <si>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</si>
  <si>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</si>
  <si>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</si>
  <si>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</si>
  <si>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</si>
  <si>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</si>
  <si>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</si>
  <si>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</si>
  <si>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</si>
  <si>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</si>
  <si>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</si>
  <si>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</si>
  <si>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</si>
  <si>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</si>
  <si>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</si>
  <si>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</si>
  <si>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</si>
  <si>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</si>
  <si>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</si>
  <si>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</si>
  <si>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</si>
  <si>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</si>
  <si>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</si>
  <si>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</si>
  <si>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</si>
  <si>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</si>
  <si>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</si>
  <si>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</si>
  <si>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</si>
  <si>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</si>
  <si>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</si>
  <si>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</si>
  <si>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</si>
  <si>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</si>
  <si>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</si>
  <si>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</si>
  <si>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</si>
  <si>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</si>
  <si>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</si>
  <si>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</si>
  <si>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</si>
  <si>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</si>
  <si>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</si>
  <si>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</si>
  <si>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</si>
  <si>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</si>
  <si>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</si>
  <si>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</si>
  <si>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</si>
  <si>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</si>
  <si>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</si>
  <si>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</si>
  <si>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</si>
  <si>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</si>
  <si>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</si>
  <si>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</si>
  <si>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</si>
  <si>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</si>
  <si>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</si>
  <si>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</si>
  <si>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</si>
  <si>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</si>
  <si>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</si>
  <si>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</si>
  <si>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</si>
  <si>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</si>
  <si>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</si>
  <si>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</si>
  <si>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</si>
  <si>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</si>
  <si>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</si>
  <si>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</si>
  <si>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</si>
  <si>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</si>
  <si>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</si>
  <si>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</si>
  <si>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</si>
  <si>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</si>
  <si>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</si>
  <si>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</si>
  <si>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</si>
  <si>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</si>
  <si>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</si>
  <si>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</si>
  <si>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</si>
  <si>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</si>
  <si>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</si>
  <si>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</si>
  <si>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</si>
  <si>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</si>
  <si>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</si>
  <si>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</si>
  <si>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</si>
  <si>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</si>
  <si>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</si>
  <si>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</si>
  <si>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</si>
  <si>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</si>
  <si>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</si>
  <si>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</si>
  <si>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</si>
  <si>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</si>
  <si>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</si>
  <si>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</si>
  <si>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</si>
  <si>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</si>
  <si>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</si>
  <si>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</si>
  <si>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</si>
  <si>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</si>
  <si>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</si>
  <si>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</si>
  <si>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</si>
  <si>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</si>
  <si>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</si>
  <si>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</si>
  <si>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</si>
  <si>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</si>
  <si>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</si>
  <si>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</si>
  <si>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</si>
  <si>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</si>
  <si>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</si>
  <si>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</si>
  <si>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</si>
  <si>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</si>
  <si>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</si>
  <si>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</si>
  <si>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</si>
  <si>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</si>
  <si>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</si>
  <si>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</si>
  <si>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</si>
  <si>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</si>
  <si>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</si>
  <si>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</si>
  <si>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</si>
  <si>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</si>
  <si>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</si>
  <si>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</si>
  <si>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</si>
  <si>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</si>
  <si>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</si>
  <si>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</si>
  <si>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</si>
  <si>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</si>
  <si>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</si>
  <si>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</si>
  <si>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</si>
  <si>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</si>
  <si>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</si>
  <si>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</si>
  <si>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</si>
  <si>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</si>
  <si>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</si>
  <si>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</si>
  <si>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</si>
  <si>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</si>
  <si>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</si>
  <si>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</si>
  <si>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</si>
  <si>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</si>
  <si>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</si>
  <si>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</si>
  <si>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</si>
  <si>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</si>
  <si>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</si>
  <si>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</si>
  <si>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</si>
  <si>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</si>
  <si>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</si>
  <si>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</si>
  <si>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</si>
  <si>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</si>
  <si>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</si>
  <si>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</si>
  <si>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</si>
  <si>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</si>
  <si>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</si>
  <si>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</si>
  <si>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</si>
  <si>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</si>
  <si>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</si>
  <si>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</si>
  <si>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</si>
  <si>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</si>
  <si>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</si>
  <si>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</si>
  <si>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</si>
  <si>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</si>
  <si>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</si>
  <si>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</si>
  <si>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</si>
  <si>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</si>
  <si>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</si>
  <si>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</si>
  <si>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</si>
  <si>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</si>
  <si>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</si>
  <si>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</si>
  <si>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</si>
  <si>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</si>
  <si>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</si>
  <si>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</si>
  <si>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</si>
  <si>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</si>
  <si>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</si>
  <si>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</si>
  <si>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</si>
  <si>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</si>
  <si>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</si>
  <si>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</si>
  <si>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</si>
  <si>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</si>
  <si>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</si>
  <si>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</si>
  <si>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</si>
  <si>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</si>
  <si>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</si>
  <si>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</si>
  <si>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</si>
  <si>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</si>
  <si>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</si>
  <si>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</si>
  <si>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</si>
  <si>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</si>
  <si>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</si>
  <si>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</si>
  <si>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</si>
  <si>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</si>
  <si>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</si>
  <si>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</si>
  <si>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</si>
  <si>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</si>
  <si>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</si>
  <si>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</si>
  <si>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</si>
  <si>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</si>
  <si>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</si>
  <si>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</si>
  <si>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</si>
  <si>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</si>
  <si>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</si>
  <si>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</si>
  <si>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</si>
  <si>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</si>
  <si>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</si>
  <si>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</si>
  <si>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</si>
  <si>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</si>
  <si>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</si>
  <si>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</si>
  <si>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</si>
  <si>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</si>
  <si>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</si>
  <si>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</si>
  <si>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</si>
  <si>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</si>
  <si>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</si>
  <si>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</si>
  <si>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</si>
  <si>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</si>
  <si>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</si>
  <si>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</si>
  <si>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</si>
  <si>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</si>
  <si>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</si>
  <si>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</si>
  <si>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</si>
  <si>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</si>
  <si>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</si>
  <si>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</si>
  <si>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</si>
  <si>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</si>
  <si>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</si>
  <si>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</si>
  <si>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</si>
  <si>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</si>
  <si>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</si>
  <si>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</si>
  <si>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</si>
  <si>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</si>
  <si>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</si>
  <si>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</si>
  <si>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</si>
  <si>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</si>
  <si>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</si>
  <si>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</si>
  <si>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</si>
  <si>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</si>
  <si>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</si>
  <si>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</si>
  <si>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</si>
  <si>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</si>
  <si>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</si>
  <si>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</si>
  <si>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</si>
  <si>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</si>
  <si>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</si>
  <si>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</si>
  <si>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</si>
  <si>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</si>
  <si>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</si>
  <si>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</si>
  <si>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</si>
  <si>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</si>
  <si>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</si>
  <si>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</si>
  <si>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</si>
  <si>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</si>
  <si>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</si>
  <si>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</si>
  <si>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</si>
  <si>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</si>
  <si>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</si>
  <si>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</si>
  <si>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</si>
  <si>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</si>
  <si>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</si>
  <si>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</si>
  <si>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</si>
  <si>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</si>
  <si>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</si>
  <si>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</si>
  <si>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</si>
  <si>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</si>
  <si>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</si>
  <si>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</si>
  <si>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</si>
  <si>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</si>
  <si>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</si>
  <si>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</si>
  <si>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</si>
  <si>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</si>
  <si>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</si>
  <si>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</si>
  <si>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</si>
  <si>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</si>
  <si>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</si>
  <si>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</si>
  <si>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</si>
  <si>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</si>
  <si>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</si>
  <si>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</si>
  <si>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</si>
  <si>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</si>
  <si>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</si>
  <si>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</si>
  <si>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</si>
  <si>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</si>
  <si>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</si>
  <si>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</si>
  <si>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</si>
  <si>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</si>
  <si>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</si>
  <si>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</si>
  <si>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</si>
  <si>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</si>
  <si>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</si>
  <si>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</si>
  <si>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</si>
  <si>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</si>
  <si>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</si>
  <si>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</si>
  <si>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</si>
  <si>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</si>
  <si>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</si>
  <si>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</si>
  <si>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</si>
  <si>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</si>
  <si>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</si>
  <si>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</si>
  <si>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</si>
  <si>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</si>
  <si>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</si>
  <si>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</si>
  <si>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</si>
  <si>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</si>
  <si>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</si>
  <si>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</si>
  <si>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</si>
  <si>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</si>
  <si>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</si>
  <si>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</si>
  <si>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</si>
  <si>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</si>
  <si>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</si>
  <si>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</si>
  <si>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</si>
  <si>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</si>
  <si>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</si>
  <si>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</si>
  <si>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</si>
  <si>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</si>
  <si>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</si>
  <si>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</si>
  <si>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</si>
  <si>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</si>
  <si>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</si>
  <si>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</si>
  <si>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</si>
  <si>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</si>
  <si>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</si>
  <si>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</si>
  <si>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</si>
  <si>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</si>
  <si>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</si>
  <si>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</si>
  <si>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</si>
  <si>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</si>
  <si>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</si>
  <si>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</si>
  <si>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</si>
  <si>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</si>
  <si>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</si>
  <si>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</si>
  <si>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</si>
  <si>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</si>
  <si>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</si>
  <si>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</si>
  <si>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</si>
  <si>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</si>
  <si>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</si>
  <si>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</si>
  <si>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</si>
  <si>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</si>
  <si>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</si>
  <si>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</si>
  <si>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</si>
  <si>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</si>
  <si>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</si>
  <si>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</si>
  <si>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</si>
  <si>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</si>
  <si>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</si>
  <si>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</si>
  <si>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</si>
  <si>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</si>
  <si>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</si>
  <si>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</si>
  <si>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</si>
  <si>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</si>
  <si>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</si>
  <si>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</si>
  <si>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</si>
  <si>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</si>
  <si>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</si>
  <si>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</si>
  <si>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</si>
  <si>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</si>
  <si>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</si>
  <si>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</si>
  <si>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</si>
  <si>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</si>
  <si>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</si>
  <si>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</si>
  <si>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</si>
  <si>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</si>
  <si>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</si>
  <si>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</si>
  <si>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</si>
  <si>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</si>
  <si>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</si>
  <si>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</si>
  <si>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</si>
  <si>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</si>
  <si>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</si>
  <si>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</si>
  <si>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</si>
  <si>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</si>
  <si>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</si>
  <si>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</si>
  <si>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</si>
  <si>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</si>
  <si>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</si>
  <si>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</si>
  <si>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</si>
  <si>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</si>
  <si>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</si>
  <si>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</si>
  <si>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</si>
  <si>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</si>
  <si>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</si>
  <si>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</si>
  <si>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</si>
  <si>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</si>
  <si>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</si>
  <si>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</si>
  <si>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</si>
  <si>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</si>
  <si>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</si>
  <si>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</si>
  <si>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</si>
  <si>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</si>
  <si>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</si>
  <si>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</si>
  <si>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</si>
  <si>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</si>
  <si>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</si>
  <si>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</si>
  <si>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</si>
  <si>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</si>
  <si>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</si>
  <si>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</si>
  <si>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</si>
  <si>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</si>
  <si>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</si>
  <si>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</si>
  <si>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</si>
  <si>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</si>
  <si>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</si>
  <si>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</si>
  <si>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</si>
  <si>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</si>
  <si>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</si>
  <si>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</si>
  <si>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</si>
  <si>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</si>
  <si>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</si>
  <si>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</si>
  <si>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</si>
  <si>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</si>
  <si>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</si>
  <si>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</si>
  <si>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</si>
  <si>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</si>
  <si>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</si>
  <si>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</si>
  <si>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</si>
  <si>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</si>
  <si>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</si>
  <si>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</si>
  <si>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</si>
  <si>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</si>
  <si>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</si>
  <si>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</si>
  <si>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</si>
  <si>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</si>
  <si>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</si>
  <si>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</si>
  <si>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</si>
  <si>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</si>
  <si>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</si>
  <si>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</si>
  <si>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</si>
  <si>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</si>
  <si>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</si>
  <si>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</si>
  <si>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</si>
  <si>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</si>
  <si>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</si>
  <si>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</si>
  <si>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</si>
  <si>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</si>
  <si>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</si>
  <si>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</si>
  <si>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</si>
  <si>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</si>
  <si>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</si>
  <si>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</si>
  <si>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</si>
  <si>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</si>
  <si>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</si>
  <si>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</si>
  <si>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</si>
  <si>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</si>
  <si>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</si>
  <si>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</si>
  <si>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</si>
  <si>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</si>
  <si>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</si>
  <si>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</si>
  <si>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</si>
  <si>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</si>
  <si>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</si>
  <si>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</si>
  <si>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</si>
  <si>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</si>
  <si>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</si>
  <si>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</si>
  <si>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</si>
  <si>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</si>
  <si>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</si>
  <si>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</si>
  <si>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</si>
  <si>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</si>
  <si>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</si>
  <si>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</si>
  <si>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</si>
  <si>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</si>
  <si>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</si>
  <si>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</si>
  <si>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</si>
  <si>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</si>
  <si>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</si>
  <si>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</si>
  <si>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</si>
  <si>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</si>
  <si>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</si>
  <si>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</si>
  <si>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</si>
  <si>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</si>
  <si>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</si>
  <si>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</si>
  <si>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</si>
  <si>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</si>
  <si>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</si>
  <si>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</si>
  <si>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</si>
  <si>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</si>
  <si>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</si>
  <si>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</si>
  <si>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</si>
  <si>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</si>
  <si>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</si>
  <si>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</si>
  <si>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</si>
  <si>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</si>
  <si>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</si>
  <si>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</si>
  <si>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</si>
  <si>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</si>
  <si>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</si>
  <si>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</si>
  <si>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</si>
  <si>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</si>
  <si>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</si>
  <si>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</si>
  <si>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</si>
  <si>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</si>
  <si>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</si>
  <si>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</si>
  <si>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</si>
  <si>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</si>
  <si>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</si>
  <si>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</si>
  <si>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</si>
  <si>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</si>
  <si>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</si>
  <si>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</si>
  <si>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</si>
  <si>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</si>
  <si>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</si>
  <si>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</si>
  <si>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</si>
  <si>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</si>
  <si>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</si>
  <si>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</si>
  <si>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</si>
  <si>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</si>
  <si>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</si>
  <si>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</si>
  <si>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</si>
  <si>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</si>
  <si>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</si>
  <si>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</si>
  <si>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</si>
  <si>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</si>
  <si>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</si>
  <si>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</si>
  <si>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</si>
  <si>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</si>
  <si>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</si>
  <si>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</si>
  <si>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</si>
  <si>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</si>
  <si>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</si>
  <si>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</si>
  <si>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</si>
  <si>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</si>
  <si>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</si>
  <si>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</si>
  <si>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</si>
  <si>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</si>
  <si>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</si>
  <si>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</si>
  <si>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</si>
  <si>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</si>
  <si>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</si>
  <si>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</si>
  <si>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</si>
  <si>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</si>
  <si>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</si>
  <si>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</si>
  <si>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</si>
  <si>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</si>
  <si>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</si>
  <si>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</si>
  <si>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</si>
  <si>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</si>
  <si>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</si>
  <si>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</si>
  <si>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</si>
  <si>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</si>
  <si>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</si>
  <si>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</si>
  <si>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</si>
  <si>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</si>
  <si>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</si>
  <si>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</si>
  <si>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</si>
  <si>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</si>
  <si>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</si>
  <si>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</si>
  <si>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</si>
  <si>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</si>
  <si>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</si>
  <si>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</si>
  <si>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</si>
  <si>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</si>
  <si>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</si>
  <si>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</si>
  <si>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</si>
  <si>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</si>
  <si>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</si>
  <si>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</si>
  <si>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</si>
  <si>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</si>
  <si>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</si>
  <si>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</si>
  <si>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</si>
  <si>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</si>
  <si>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</si>
  <si>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</si>
  <si>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</si>
  <si>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</si>
  <si>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</si>
  <si>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</si>
  <si>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</si>
  <si>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</si>
  <si>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</si>
  <si>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</si>
  <si>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</si>
  <si>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</si>
  <si>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</si>
  <si>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</si>
  <si>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</si>
  <si>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</si>
  <si>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</si>
  <si>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</si>
  <si>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</si>
  <si>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</si>
  <si>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</si>
  <si>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</si>
  <si>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</si>
  <si>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</si>
  <si>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</si>
  <si>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</si>
  <si>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</si>
  <si>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</si>
  <si>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</si>
  <si>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</si>
  <si>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</si>
  <si>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</si>
  <si>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</si>
  <si>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</si>
  <si>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</si>
  <si>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</si>
  <si>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</si>
  <si>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</si>
  <si>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</si>
  <si>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</si>
  <si>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</si>
  <si>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</si>
  <si>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</si>
  <si>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</si>
  <si>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</si>
  <si>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</si>
  <si>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</si>
  <si>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</si>
  <si>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</si>
  <si>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</si>
  <si>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</si>
  <si>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</si>
  <si>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</si>
  <si>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</si>
  <si>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</si>
  <si>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</si>
  <si>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</si>
  <si>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</si>
  <si>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</si>
  <si>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</si>
  <si>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</si>
  <si>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</si>
  <si>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</si>
  <si>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</si>
  <si>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</si>
  <si>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</si>
  <si>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</si>
  <si>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</si>
  <si>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</si>
  <si>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</si>
  <si>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</si>
  <si>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</si>
  <si>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</si>
  <si>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</si>
  <si>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</si>
  <si>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</si>
  <si>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</si>
  <si>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</si>
  <si>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</si>
  <si>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</si>
  <si>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</si>
  <si>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</si>
  <si>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</si>
  <si>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</si>
  <si>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</si>
  <si>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</si>
  <si>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</si>
  <si>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</si>
  <si>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</si>
  <si>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</si>
  <si>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</si>
  <si>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</si>
  <si>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</si>
  <si>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</si>
  <si>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</si>
  <si>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</si>
  <si>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</si>
  <si>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</si>
  <si>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</si>
  <si>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</si>
  <si>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</si>
  <si>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</si>
  <si>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</si>
  <si>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</si>
  <si>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</si>
  <si>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</si>
  <si>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</si>
  <si>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</si>
  <si>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</si>
  <si>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</si>
  <si>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</si>
  <si>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</si>
  <si>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</si>
  <si>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</si>
  <si>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</si>
  <si>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</si>
  <si>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</si>
  <si>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</si>
  <si>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</si>
  <si>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</si>
  <si>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</si>
  <si>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</si>
  <si>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</si>
  <si>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</si>
  <si>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</si>
  <si>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</si>
  <si>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</si>
  <si>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</si>
  <si>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</si>
  <si>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</si>
  <si>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</si>
  <si>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</si>
  <si>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</si>
  <si>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</si>
  <si>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</si>
  <si>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</si>
  <si>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</si>
  <si>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</si>
  <si>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</si>
  <si>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</si>
  <si>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</si>
  <si>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</si>
  <si>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</si>
  <si>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</si>
  <si>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</si>
  <si>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</si>
  <si>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</si>
  <si>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</si>
  <si>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</si>
  <si>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</si>
  <si>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</si>
  <si>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</si>
  <si>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</si>
  <si>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</si>
  <si>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</si>
  <si>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</si>
  <si>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</si>
  <si>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</si>
  <si>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</si>
  <si>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</si>
  <si>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</si>
  <si>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</si>
  <si>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</si>
  <si>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</si>
  <si>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</si>
  <si>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</si>
  <si>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</si>
  <si>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</si>
  <si>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</si>
  <si>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</si>
  <si>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</si>
  <si>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</si>
  <si>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</si>
  <si>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</si>
  <si>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</si>
  <si>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</si>
  <si>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</si>
  <si>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</si>
  <si>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</si>
  <si>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</si>
  <si>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</si>
  <si>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</si>
  <si>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</si>
  <si>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</si>
  <si>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</si>
  <si>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</si>
  <si>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</si>
  <si>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</si>
  <si>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</si>
  <si>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</si>
  <si>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</si>
  <si>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</si>
  <si>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</si>
  <si>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</si>
  <si>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</si>
  <si>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</si>
  <si>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</si>
  <si>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</si>
  <si>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</si>
  <si>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</si>
  <si>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</si>
  <si>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</si>
  <si>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</si>
  <si>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</si>
  <si>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</si>
  <si>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</si>
  <si>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</si>
  <si>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</si>
  <si>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</si>
  <si>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</si>
  <si>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</si>
  <si>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</si>
  <si>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</si>
  <si>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</si>
  <si>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</si>
  <si>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</si>
  <si>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</si>
  <si>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</si>
  <si>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</si>
  <si>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</si>
  <si>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</si>
  <si>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</si>
  <si>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</si>
  <si>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</si>
  <si>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</si>
  <si>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</si>
  <si>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</si>
  <si>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</si>
  <si>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</si>
  <si>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</si>
  <si>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</si>
  <si>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</si>
  <si>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</si>
  <si>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</si>
  <si>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</si>
  <si>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</si>
  <si>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</si>
  <si>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</si>
  <si>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</si>
  <si>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</si>
  <si>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</si>
  <si>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</si>
  <si>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</si>
  <si>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</si>
  <si>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</si>
  <si>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</si>
  <si>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</si>
  <si>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</si>
  <si>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</si>
  <si>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</si>
  <si>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</si>
  <si>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</si>
  <si>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</si>
  <si>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</si>
  <si>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</si>
  <si>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</si>
  <si>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</si>
  <si>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</si>
  <si>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</si>
  <si>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</si>
  <si>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</si>
  <si>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</si>
  <si>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</si>
  <si>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</si>
  <si>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</si>
  <si>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</si>
  <si>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</si>
  <si>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</si>
  <si>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</si>
  <si>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</si>
  <si>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</si>
  <si>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</si>
  <si>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</si>
  <si>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</si>
  <si>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</si>
  <si>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</si>
  <si>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</si>
  <si>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</si>
  <si>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</si>
  <si>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</si>
  <si>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</si>
  <si>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</si>
  <si>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</si>
  <si>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</si>
  <si>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</si>
  <si>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</si>
  <si>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</si>
  <si>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</si>
  <si>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</si>
  <si>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</si>
  <si>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</si>
  <si>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</si>
  <si>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</si>
  <si>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</si>
  <si>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</si>
  <si>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</si>
  <si>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</si>
  <si>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</si>
  <si>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</si>
  <si>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</si>
  <si>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</si>
  <si>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</si>
  <si>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</si>
  <si>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</si>
  <si>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</si>
  <si>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</si>
  <si>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</si>
  <si>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</si>
  <si>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</si>
  <si>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</si>
  <si>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</si>
  <si>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</si>
  <si>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</si>
  <si>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</si>
  <si>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</si>
  <si>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</si>
  <si>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</si>
  <si>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</si>
  <si>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</si>
  <si>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</si>
  <si>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</si>
  <si>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</si>
  <si>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</si>
  <si>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</si>
  <si>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</si>
  <si>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</si>
  <si>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</si>
  <si>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</si>
  <si>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</si>
  <si>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</si>
  <si>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</si>
  <si>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</si>
  <si>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</si>
  <si>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</si>
  <si>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</si>
  <si>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</si>
  <si>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</si>
  <si>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</si>
  <si>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</si>
  <si>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</si>
  <si>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</si>
  <si>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</si>
  <si>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</si>
  <si>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</si>
  <si>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</si>
  <si>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</si>
  <si>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</si>
  <si>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</si>
  <si>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</si>
  <si>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</si>
  <si>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</si>
  <si>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</si>
  <si>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</si>
  <si>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</si>
  <si>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</si>
  <si>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</si>
  <si>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</si>
  <si>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</si>
  <si>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</si>
  <si>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</si>
  <si>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</si>
  <si>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</si>
  <si>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</si>
  <si>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</si>
  <si>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</si>
  <si>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</si>
  <si>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</si>
  <si>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</si>
  <si>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</si>
  <si>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</si>
  <si>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</si>
  <si>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</si>
  <si>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</si>
  <si>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</si>
  <si>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</si>
  <si>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</si>
  <si>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</si>
  <si>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</si>
  <si>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</si>
  <si>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</si>
  <si>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</si>
  <si>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</si>
  <si>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</si>
  <si>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</si>
  <si>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</si>
  <si>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</si>
  <si>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</si>
  <si>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</si>
  <si>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</si>
  <si>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</si>
  <si>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</si>
  <si>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</si>
  <si>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</si>
  <si>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</si>
  <si>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</si>
  <si>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</si>
  <si>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</si>
  <si>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</si>
  <si>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</si>
  <si>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</si>
  <si>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</si>
  <si>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</si>
  <si>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</si>
  <si>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</si>
  <si>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</si>
  <si>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</si>
  <si>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</si>
  <si>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</si>
  <si>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</si>
  <si>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</si>
  <si>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</si>
  <si>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</si>
  <si>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</si>
  <si>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</si>
  <si>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</si>
  <si>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</si>
  <si>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</si>
  <si>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</si>
  <si>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</si>
  <si>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</si>
  <si>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</si>
  <si>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</si>
  <si>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</si>
  <si>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</si>
  <si>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</si>
  <si>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</si>
  <si>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</si>
  <si>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</si>
  <si>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</si>
  <si>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</si>
  <si>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</si>
  <si>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</si>
  <si>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</si>
  <si>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</si>
  <si>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</si>
  <si>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</si>
  <si>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</si>
  <si>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</si>
  <si>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</si>
  <si>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</si>
  <si>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</si>
  <si>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</si>
  <si>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</si>
  <si>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</si>
  <si>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</si>
  <si>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</si>
  <si>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</si>
  <si>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</si>
  <si>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</si>
  <si>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</si>
  <si>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</si>
  <si>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</si>
  <si>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</si>
  <si>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</si>
  <si>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</si>
  <si>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</si>
  <si>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</si>
  <si>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</si>
  <si>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</si>
  <si>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</si>
  <si>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</si>
  <si>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</si>
  <si>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</si>
  <si>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</si>
  <si>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</si>
  <si>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</si>
  <si>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</si>
  <si>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</si>
  <si>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</si>
  <si>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</si>
  <si>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</si>
  <si>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</si>
  <si>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</si>
  <si>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</si>
  <si>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</si>
  <si>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</si>
  <si>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</si>
  <si>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</si>
  <si>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</si>
  <si>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</si>
  <si>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</si>
  <si>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</si>
  <si>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</si>
  <si>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</si>
  <si>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</si>
  <si>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</si>
  <si>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</si>
  <si>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</si>
  <si>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</si>
  <si>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</si>
  <si>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</si>
  <si>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</si>
  <si>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</si>
  <si>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</si>
  <si>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</si>
  <si>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</si>
  <si>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</si>
  <si>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</si>
  <si>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</si>
  <si>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</si>
  <si>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</si>
  <si>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</si>
  <si>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</si>
  <si>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</si>
  <si>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</si>
  <si>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</si>
  <si>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</si>
  <si>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</si>
  <si>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</si>
  <si>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</si>
  <si>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</si>
  <si>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</si>
  <si>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</si>
  <si>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</si>
  <si>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</si>
  <si>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</si>
  <si>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</si>
  <si>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</si>
  <si>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</si>
  <si>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</si>
  <si>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</si>
  <si>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</si>
  <si>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</si>
  <si>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</si>
  <si>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</si>
  <si>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</si>
  <si>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</si>
  <si>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</si>
  <si>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</si>
  <si>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</si>
  <si>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</si>
  <si>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</si>
  <si>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</si>
  <si>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</si>
  <si>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</si>
  <si>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</si>
  <si>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</si>
  <si>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</si>
  <si>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</si>
  <si>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</si>
  <si>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</si>
  <si>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</si>
  <si>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</si>
  <si>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</si>
  <si>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</si>
  <si>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</si>
  <si>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</si>
  <si>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</si>
  <si>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</si>
  <si>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</si>
  <si>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</si>
  <si>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</si>
  <si>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</si>
  <si>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</si>
  <si>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</si>
  <si>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</si>
  <si>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</si>
  <si>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</si>
  <si>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</si>
  <si>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</si>
  <si>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</si>
  <si>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</si>
  <si>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</si>
  <si>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</si>
  <si>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</si>
  <si>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</si>
  <si>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</si>
  <si>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</si>
  <si>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</si>
  <si>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</si>
  <si>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</si>
  <si>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</si>
  <si>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</si>
  <si>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</si>
  <si>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</si>
  <si>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</si>
  <si>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</si>
  <si>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</si>
  <si>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</si>
  <si>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</si>
  <si>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</si>
  <si>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</si>
  <si>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</si>
  <si>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</si>
  <si>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</si>
  <si>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</si>
  <si>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</si>
  <si>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</si>
  <si>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</si>
  <si>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</si>
  <si>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</si>
  <si>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</si>
  <si>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</si>
  <si>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</si>
  <si>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</si>
  <si>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</si>
  <si>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</si>
  <si>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</si>
  <si>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</si>
  <si>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</si>
  <si>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</si>
  <si>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</si>
  <si>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</si>
  <si>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</si>
  <si>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</si>
  <si>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</si>
  <si>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</si>
  <si>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</si>
  <si>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</si>
  <si>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</si>
  <si>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</si>
  <si>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</si>
  <si>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</si>
  <si>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</si>
  <si>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</si>
  <si>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</si>
  <si>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</si>
  <si>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</si>
  <si>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</si>
  <si>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</si>
  <si>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</si>
  <si>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</si>
  <si>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</si>
  <si>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</si>
  <si>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</si>
  <si>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</si>
  <si>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</si>
  <si>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</si>
  <si>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</si>
  <si>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</si>
  <si>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</si>
  <si>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</si>
  <si>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</si>
  <si>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</si>
  <si>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</si>
  <si>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</si>
  <si>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</si>
  <si>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</si>
  <si>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</si>
  <si>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</si>
  <si>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</si>
  <si>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</si>
  <si>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</si>
  <si>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</si>
  <si>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</si>
  <si>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</si>
  <si>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</si>
  <si>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</si>
  <si>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</si>
  <si>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</si>
  <si>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</si>
  <si>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</si>
  <si>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</si>
  <si>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</si>
  <si>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</si>
  <si>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</si>
  <si>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</si>
  <si>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</si>
  <si>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</si>
  <si>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</si>
  <si>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</si>
  <si>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</si>
  <si>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</si>
  <si>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</si>
  <si>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</si>
  <si>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</si>
  <si>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</si>
  <si>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</si>
  <si>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</si>
  <si>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</si>
  <si>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</si>
  <si>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</si>
  <si>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</si>
  <si>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</si>
  <si>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</si>
  <si>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</si>
  <si>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</si>
  <si>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</si>
  <si>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</si>
  <si>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</si>
  <si>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</si>
  <si>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</si>
  <si>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</si>
  <si>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</si>
  <si>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</si>
  <si>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</si>
  <si>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</si>
  <si>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</si>
  <si>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</si>
  <si>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</si>
  <si>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</si>
  <si>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</si>
  <si>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</si>
  <si>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</si>
  <si>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</si>
  <si>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</si>
  <si>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</si>
  <si>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</si>
  <si>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</si>
  <si>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</si>
  <si>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</si>
  <si>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</si>
  <si>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</si>
  <si>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</si>
  <si>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</si>
  <si>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</si>
  <si>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</si>
  <si>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</si>
  <si>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</si>
  <si>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</si>
  <si>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</si>
  <si>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</si>
  <si>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</si>
  <si>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</si>
  <si>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</si>
  <si>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</si>
  <si>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</si>
  <si>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</si>
  <si>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</si>
  <si>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</si>
  <si>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</si>
  <si>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</si>
  <si>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</si>
  <si>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</si>
  <si>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</si>
  <si>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</si>
  <si>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</si>
  <si>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</si>
  <si>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</si>
  <si>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</si>
  <si>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</si>
  <si>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</si>
  <si>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</si>
  <si>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</si>
  <si>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</si>
  <si>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</si>
  <si>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</si>
  <si>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</si>
  <si>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</si>
  <si>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</si>
  <si>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</si>
  <si>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</si>
  <si>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</si>
  <si>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</si>
  <si>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</si>
  <si>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</si>
  <si>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</si>
  <si>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</si>
  <si>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</si>
  <si>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</si>
  <si>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</si>
  <si>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</si>
  <si>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</si>
  <si>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</si>
  <si>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</si>
  <si>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</si>
  <si>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</si>
  <si>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</si>
  <si>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</si>
  <si>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</si>
  <si>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</si>
  <si>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</si>
  <si>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</si>
  <si>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</si>
  <si>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</si>
  <si>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</si>
  <si>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</si>
  <si>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</si>
  <si>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</si>
  <si>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</si>
  <si>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</si>
  <si>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</si>
  <si>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</si>
  <si>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</si>
  <si>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</si>
  <si>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</si>
  <si>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</si>
  <si>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</si>
  <si>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</si>
  <si>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</si>
  <si>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</si>
  <si>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</si>
  <si>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</si>
  <si>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</si>
  <si>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</si>
  <si>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</si>
  <si>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</si>
  <si>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</si>
  <si>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</si>
  <si>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</si>
  <si>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</si>
  <si>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</si>
  <si>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</si>
  <si>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</si>
  <si>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</si>
  <si>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</si>
  <si>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</si>
  <si>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</si>
  <si>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</si>
  <si>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</si>
  <si>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</si>
  <si>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</si>
  <si>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</si>
  <si>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</si>
  <si>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</si>
  <si>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</si>
  <si>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</si>
  <si>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</si>
  <si>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</si>
  <si>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</si>
  <si>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</si>
  <si>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</si>
  <si>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</si>
  <si>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</si>
  <si>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</si>
  <si>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</si>
  <si>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</si>
  <si>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</si>
  <si>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</si>
  <si>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</si>
  <si>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</si>
  <si>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</si>
  <si>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</si>
  <si>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</si>
  <si>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</si>
  <si>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</si>
  <si>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</si>
  <si>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</si>
  <si>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</si>
  <si>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</si>
  <si>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</si>
  <si>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</si>
  <si>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</si>
  <si>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</si>
  <si>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</si>
  <si>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</si>
  <si>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</si>
  <si>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</si>
  <si>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</si>
  <si>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</si>
  <si>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</si>
  <si>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</si>
  <si>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</si>
  <si>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</si>
  <si>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</si>
  <si>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</si>
  <si>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</si>
  <si>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</si>
  <si>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</si>
  <si>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</si>
  <si>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</si>
  <si>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</si>
  <si>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</si>
  <si>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</si>
  <si>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</si>
  <si>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</si>
  <si>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</si>
  <si>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</si>
  <si>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</si>
  <si>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</si>
  <si>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</si>
  <si>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</si>
  <si>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</si>
  <si>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</si>
  <si>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</si>
  <si>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</si>
  <si>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</si>
  <si>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</si>
  <si>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</si>
  <si>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</si>
  <si>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</si>
  <si>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</si>
  <si>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</si>
  <si>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</si>
  <si>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</si>
  <si>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</si>
  <si>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</si>
  <si>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</si>
  <si>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</si>
  <si>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</si>
  <si>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</si>
  <si>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</si>
  <si>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</si>
  <si>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</si>
  <si>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</si>
  <si>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</si>
  <si>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</si>
  <si>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</si>
  <si>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</si>
  <si>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</si>
  <si>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</si>
  <si>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</si>
  <si>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</si>
  <si>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</si>
  <si>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</si>
  <si>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</si>
  <si>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</si>
  <si>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</si>
  <si>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</si>
  <si>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</si>
  <si>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</si>
  <si>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</si>
  <si>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</si>
  <si>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</si>
  <si>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</si>
  <si>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</si>
  <si>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</si>
  <si>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</si>
  <si>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</si>
  <si>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</si>
  <si>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</si>
  <si>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</si>
  <si>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</si>
  <si>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</si>
  <si>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</si>
  <si>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</si>
  <si>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</si>
  <si>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</si>
  <si>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</si>
  <si>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</si>
  <si>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</si>
  <si>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</si>
  <si>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</si>
  <si>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</si>
  <si>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</si>
  <si>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</si>
  <si>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</si>
  <si>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</si>
  <si>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</si>
  <si>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</si>
  <si>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</si>
  <si>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</si>
  <si>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</si>
  <si>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</si>
  <si>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</si>
  <si>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</si>
  <si>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</si>
  <si>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</si>
  <si>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</si>
  <si>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</si>
  <si>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</si>
  <si>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</si>
  <si>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</si>
  <si>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</si>
  <si>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</si>
  <si>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</si>
  <si>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</si>
  <si>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</si>
  <si>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</si>
  <si>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</si>
  <si>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</si>
  <si>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</si>
  <si>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</si>
  <si>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</si>
  <si>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</si>
  <si>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</si>
  <si>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</si>
  <si>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</si>
  <si>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</si>
  <si>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</si>
  <si>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</si>
  <si>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</si>
  <si>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</si>
  <si>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</si>
  <si>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</si>
  <si>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</si>
  <si>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</si>
  <si>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</si>
  <si>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</si>
  <si>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</si>
  <si>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</si>
  <si>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</si>
  <si>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</si>
  <si>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</si>
  <si>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</si>
  <si>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</si>
  <si>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</si>
  <si>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</si>
  <si>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</si>
  <si>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</si>
  <si>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</si>
  <si>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</si>
  <si>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</si>
  <si>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</si>
  <si>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</si>
  <si>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</si>
  <si>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</si>
  <si>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</si>
  <si>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</si>
  <si>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</si>
  <si>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</si>
  <si>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</si>
  <si>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</si>
  <si>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</si>
  <si>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</si>
  <si>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</si>
  <si>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</si>
  <si>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</si>
  <si>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</si>
  <si>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</si>
  <si>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</si>
  <si>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</si>
  <si>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</si>
  <si>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</si>
  <si>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</si>
  <si>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</si>
  <si>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</si>
  <si>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</si>
  <si>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</si>
  <si>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</si>
  <si>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</si>
  <si>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</si>
  <si>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</si>
  <si>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</si>
  <si>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</si>
  <si>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</si>
  <si>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</si>
  <si>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</si>
  <si>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</si>
  <si>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</si>
  <si>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</si>
  <si>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</si>
  <si>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</si>
  <si>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</si>
  <si>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</si>
  <si>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</si>
  <si>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</si>
  <si>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</si>
  <si>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</si>
  <si>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</si>
  <si>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</si>
  <si>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</si>
  <si>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</si>
  <si>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</si>
  <si>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</si>
  <si>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</si>
  <si>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</si>
  <si>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</si>
  <si>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</si>
  <si>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</si>
  <si>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</si>
  <si>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</si>
  <si>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</si>
  <si>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</si>
  <si>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</si>
  <si>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</si>
  <si>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</si>
  <si>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</si>
  <si>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</si>
  <si>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</si>
  <si>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</si>
  <si>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</si>
  <si>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</si>
  <si>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</si>
  <si>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</si>
  <si>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</si>
  <si>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</si>
  <si>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</si>
  <si>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</si>
  <si>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</si>
  <si>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</si>
  <si>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</si>
  <si>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</si>
  <si>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</si>
  <si>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</si>
  <si>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</si>
  <si>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</si>
  <si>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</si>
  <si>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</si>
  <si>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</si>
  <si>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</si>
  <si>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</si>
  <si>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</si>
  <si>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</si>
  <si>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</si>
  <si>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</si>
  <si>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</si>
  <si>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</si>
  <si>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</si>
  <si>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</si>
  <si>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</si>
  <si>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</si>
  <si>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</si>
  <si>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</si>
  <si>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</si>
  <si>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</si>
  <si>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</si>
  <si>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</si>
  <si>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</si>
  <si>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</si>
  <si>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</si>
  <si>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</si>
  <si>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</si>
  <si>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</si>
  <si>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</si>
  <si>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</si>
  <si>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</si>
  <si>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</si>
  <si>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</si>
  <si>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</si>
  <si>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</si>
  <si>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</si>
  <si>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</si>
  <si>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</si>
  <si>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</si>
  <si>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</si>
  <si>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</si>
  <si>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</si>
  <si>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</si>
  <si>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</si>
  <si>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</si>
  <si>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</si>
  <si>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</si>
  <si>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</si>
  <si>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</si>
  <si>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</si>
  <si>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</si>
  <si>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</si>
  <si>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</si>
  <si>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</si>
  <si>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</si>
  <si>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</si>
  <si>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</si>
  <si>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</si>
  <si>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</si>
  <si>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</si>
  <si>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</si>
  <si>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</si>
  <si>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</si>
  <si>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</si>
  <si>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</si>
  <si>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</si>
  <si>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</si>
  <si>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</si>
  <si>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</si>
  <si>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</si>
  <si>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</si>
  <si>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</si>
  <si>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</si>
  <si>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</si>
  <si>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</si>
  <si>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</si>
  <si>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</si>
  <si>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</si>
  <si>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</si>
  <si>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</si>
  <si>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</si>
  <si>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</si>
  <si>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</si>
  <si>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</si>
  <si>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</si>
  <si>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</si>
  <si>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</si>
  <si>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</si>
  <si>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</si>
  <si>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</si>
  <si>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</si>
  <si>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</si>
  <si>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</si>
  <si>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</si>
  <si>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</si>
  <si>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</si>
  <si>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</si>
  <si>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</si>
  <si>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</si>
  <si>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</si>
  <si>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</si>
  <si>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</si>
  <si>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</si>
  <si>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</si>
  <si>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</si>
  <si>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</si>
  <si>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</si>
  <si>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</si>
  <si>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</si>
  <si>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</si>
  <si>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</si>
  <si>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</si>
  <si>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</si>
  <si>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</si>
  <si>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</si>
  <si>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</si>
  <si>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</si>
  <si>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</si>
  <si>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</si>
  <si>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</si>
  <si>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</si>
  <si>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</si>
  <si>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</si>
  <si>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</si>
  <si>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</si>
  <si>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</si>
  <si>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</si>
  <si>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</si>
  <si>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</si>
  <si>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</si>
  <si>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</si>
  <si>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</si>
  <si>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</si>
  <si>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</si>
  <si>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</si>
  <si>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</si>
  <si>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</si>
  <si>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</si>
  <si>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</si>
  <si>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</si>
  <si>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</si>
  <si>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</si>
  <si>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</si>
  <si>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</si>
  <si>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</si>
  <si>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</si>
  <si>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</si>
  <si>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</si>
  <si>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</si>
  <si>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</si>
  <si>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</si>
  <si>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</si>
  <si>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</si>
  <si>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</si>
  <si>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</si>
  <si>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</si>
  <si>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</si>
  <si>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</si>
  <si>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</si>
  <si>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</si>
  <si>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</si>
  <si>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</si>
  <si>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</si>
  <si>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</si>
  <si>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</si>
  <si>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</si>
  <si>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</si>
  <si>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</si>
  <si>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</si>
  <si>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</si>
  <si>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</si>
  <si>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</si>
  <si>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</si>
  <si>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</si>
  <si>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</si>
  <si>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</si>
  <si>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</si>
  <si>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</si>
  <si>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</si>
  <si>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</si>
  <si>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</si>
  <si>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</si>
  <si>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</si>
  <si>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</si>
  <si>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</si>
  <si>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</si>
  <si>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</si>
  <si>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</si>
  <si>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</si>
  <si>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</si>
  <si>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</si>
  <si>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</si>
  <si>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</si>
  <si>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</si>
  <si>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</si>
  <si>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</si>
  <si>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</si>
  <si>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</si>
  <si>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</si>
  <si>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</si>
  <si>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</si>
  <si>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</si>
  <si>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</si>
  <si>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</si>
  <si>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</si>
  <si>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</si>
  <si>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</si>
  <si>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</si>
  <si>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</si>
  <si>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</si>
  <si>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</si>
  <si>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</si>
  <si>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</si>
  <si>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</si>
  <si>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</si>
  <si>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</si>
  <si>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</si>
  <si>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</si>
  <si>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</si>
  <si>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</si>
  <si>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</si>
  <si>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</si>
  <si>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</si>
  <si>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</si>
  <si>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</si>
  <si>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</si>
  <si>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</si>
  <si>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</si>
  <si>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</si>
  <si>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</si>
  <si>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</si>
  <si>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</si>
  <si>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</si>
  <si>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</si>
  <si>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</si>
  <si>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</si>
  <si>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</si>
  <si>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</si>
  <si>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</si>
  <si>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</si>
  <si>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</si>
  <si>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</si>
  <si>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</si>
  <si>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</si>
  <si>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</si>
  <si>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</si>
  <si>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</si>
  <si>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</si>
  <si>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</si>
  <si>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</si>
  <si>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</si>
  <si>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</si>
  <si>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</si>
  <si>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</si>
  <si>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</si>
  <si>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</si>
  <si>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</si>
  <si>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</si>
  <si>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</si>
  <si>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</si>
  <si>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</si>
  <si>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</si>
  <si>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</si>
  <si>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</si>
  <si>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</si>
  <si>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</si>
  <si>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</si>
  <si>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</si>
  <si>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</si>
  <si>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</si>
  <si>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</si>
  <si>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</si>
  <si>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</si>
  <si>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</si>
  <si>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</si>
  <si>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</si>
  <si>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</si>
  <si>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</si>
  <si>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</si>
  <si>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</si>
  <si>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</si>
  <si>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</si>
  <si>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</si>
  <si>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</si>
  <si>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</si>
  <si>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</si>
  <si>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</si>
  <si>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</si>
  <si>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</si>
  <si>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</si>
  <si>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</si>
  <si>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</si>
  <si>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</si>
  <si>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</si>
  <si>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</si>
  <si>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</si>
  <si>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</si>
  <si>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</si>
  <si>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</si>
  <si>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</si>
  <si>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</si>
  <si>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</si>
  <si>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</si>
  <si>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</si>
  <si>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</si>
  <si>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</si>
  <si>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</si>
  <si>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</si>
  <si>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</si>
  <si>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</si>
  <si>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</si>
  <si>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</si>
  <si>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</si>
  <si>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</si>
  <si>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</si>
  <si>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</si>
  <si>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</si>
  <si>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</si>
  <si>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</si>
  <si>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</si>
  <si>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</si>
  <si>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</si>
  <si>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</si>
  <si>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</si>
  <si>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</si>
  <si>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</si>
  <si>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</si>
  <si>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</si>
  <si>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</si>
  <si>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</si>
  <si>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</si>
  <si>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</si>
  <si>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</si>
  <si>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</si>
  <si>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</si>
  <si>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</si>
  <si>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</si>
  <si>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</si>
  <si>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</si>
  <si>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</si>
  <si>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</si>
  <si>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</si>
  <si>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</si>
  <si>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</si>
  <si>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</si>
  <si>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</si>
  <si>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</si>
  <si>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</si>
  <si>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</si>
  <si>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</si>
  <si>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</si>
  <si>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</si>
  <si>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</si>
  <si>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</si>
  <si>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</si>
  <si>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</si>
  <si>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</si>
  <si>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</si>
  <si>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</si>
  <si>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</si>
  <si>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</si>
  <si>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</si>
  <si>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</si>
  <si>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</si>
  <si>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</si>
  <si>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</si>
  <si>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</si>
  <si>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</si>
  <si>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</si>
  <si>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</si>
  <si>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</si>
  <si>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</si>
  <si>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</si>
  <si>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</si>
  <si>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</si>
  <si>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</si>
  <si>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</si>
  <si>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</si>
  <si>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</si>
  <si>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</si>
  <si>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</si>
  <si>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</si>
  <si>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</si>
  <si>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</si>
  <si>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</si>
  <si>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</si>
  <si>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</si>
  <si>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</si>
  <si>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</si>
  <si>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</si>
  <si>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</si>
  <si>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</si>
  <si>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</si>
  <si>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</si>
  <si>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</si>
  <si>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</si>
  <si>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</si>
  <si>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</si>
  <si>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</si>
  <si>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</si>
  <si>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</si>
  <si>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</si>
  <si>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</si>
  <si>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</si>
  <si>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</si>
  <si>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</si>
  <si>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</si>
  <si>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</si>
  <si>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</si>
  <si>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</si>
  <si>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</si>
  <si>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</si>
  <si>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</si>
  <si>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</si>
  <si>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</si>
  <si>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</si>
  <si>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</si>
  <si>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</si>
  <si>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</si>
  <si>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</si>
  <si>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</si>
  <si>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</si>
  <si>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</si>
  <si>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</si>
  <si>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</si>
  <si>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</si>
  <si>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</si>
  <si>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</si>
  <si>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</si>
  <si>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</si>
  <si>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</si>
  <si>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</si>
  <si>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</si>
  <si>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</si>
  <si>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</si>
  <si>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</si>
  <si>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</si>
  <si>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</si>
  <si>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</si>
  <si>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</si>
  <si>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</si>
  <si>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</si>
  <si>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</si>
  <si>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</si>
  <si>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</si>
  <si>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</si>
  <si>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</si>
  <si>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</si>
  <si>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</si>
  <si>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</si>
  <si>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</si>
  <si>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</si>
  <si>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</si>
  <si>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</si>
  <si>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</si>
  <si>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</si>
  <si>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</si>
  <si>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</si>
  <si>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</si>
  <si>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</si>
  <si>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</si>
  <si>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</si>
  <si>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</si>
  <si>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</si>
  <si>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</si>
  <si>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</si>
  <si>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</si>
  <si>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</si>
  <si>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</si>
  <si>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</si>
  <si>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</si>
  <si>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</si>
  <si>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</si>
  <si>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</si>
  <si>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</si>
  <si>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</si>
  <si>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</si>
  <si>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</si>
  <si>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</si>
  <si>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</si>
  <si>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</si>
  <si>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</si>
  <si>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</si>
  <si>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</si>
  <si>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</si>
  <si>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</si>
  <si>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</si>
  <si>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</si>
  <si>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</si>
  <si>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</si>
  <si>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</si>
  <si>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</si>
  <si>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</si>
  <si>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</si>
  <si>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</si>
  <si>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</si>
  <si>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</si>
  <si>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</si>
  <si>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</si>
  <si>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</si>
  <si>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</si>
  <si>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</si>
  <si>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</si>
  <si>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</si>
  <si>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</si>
  <si>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</si>
  <si>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</si>
  <si>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</si>
  <si>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</si>
  <si>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</si>
  <si>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</si>
  <si>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</si>
  <si>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</si>
  <si>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</si>
  <si>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</si>
  <si>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</si>
  <si>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</si>
  <si>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</si>
  <si>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</si>
  <si>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</si>
  <si>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</si>
  <si>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</si>
  <si>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</si>
  <si>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</si>
  <si>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</si>
  <si>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</si>
  <si>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</si>
  <si>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</si>
  <si>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</si>
  <si>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</si>
  <si>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</si>
  <si>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</si>
  <si>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</si>
  <si>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</si>
  <si>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</si>
  <si>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</si>
  <si>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</si>
  <si>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</si>
  <si>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</si>
  <si>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</si>
  <si>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</si>
  <si>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</si>
  <si>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</si>
  <si>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</si>
  <si>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</si>
  <si>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</si>
  <si>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</si>
  <si>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</si>
  <si>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</si>
  <si>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</si>
  <si>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</si>
  <si>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</si>
  <si>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</si>
  <si>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</si>
  <si>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</si>
  <si>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</si>
  <si>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</si>
  <si>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</si>
  <si>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</si>
  <si>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</si>
  <si>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</si>
  <si>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</si>
  <si>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</si>
  <si>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</si>
  <si>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</si>
  <si>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</si>
  <si>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</si>
  <si>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</si>
  <si>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</si>
  <si>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</si>
  <si>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</si>
  <si>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</si>
  <si>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</si>
  <si>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</si>
  <si>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</si>
  <si>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</si>
  <si>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</si>
  <si>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</si>
  <si>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</si>
  <si>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</si>
  <si>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</si>
  <si>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</si>
  <si>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</si>
  <si>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</si>
  <si>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</si>
  <si>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</si>
  <si>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</si>
  <si>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</si>
  <si>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</si>
  <si>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</si>
  <si>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</si>
  <si>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</si>
  <si>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</si>
  <si>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</si>
  <si>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</si>
  <si>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</si>
  <si>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</si>
  <si>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</si>
  <si>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</si>
  <si>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</si>
  <si>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</si>
  <si>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</si>
  <si>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</si>
  <si>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</si>
  <si>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</si>
  <si>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</si>
  <si>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</si>
  <si>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</si>
  <si>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</si>
  <si>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</si>
  <si>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</si>
  <si>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</si>
  <si>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</si>
  <si>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</si>
  <si>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</si>
  <si>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</si>
  <si>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</si>
  <si>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</si>
  <si>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</si>
  <si>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</si>
  <si>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</si>
  <si>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</si>
  <si>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</si>
  <si>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</si>
  <si>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</si>
  <si>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</si>
  <si>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</si>
  <si>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</si>
  <si>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</si>
  <si>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</si>
  <si>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</si>
  <si>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</si>
  <si>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</si>
  <si>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</si>
  <si>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</si>
  <si>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</si>
  <si>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</si>
  <si>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</si>
  <si>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</si>
  <si>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</si>
  <si>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</si>
  <si>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</si>
  <si>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</si>
  <si>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</si>
  <si>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</si>
  <si>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</si>
  <si>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</si>
  <si>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</si>
  <si>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</si>
  <si>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</si>
  <si>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</si>
  <si>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</si>
  <si>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</si>
  <si>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</si>
  <si>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</si>
  <si>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</si>
  <si>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</si>
  <si>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</si>
  <si>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</si>
  <si>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</si>
  <si>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</si>
  <si>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</si>
  <si>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</si>
  <si>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</si>
  <si>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</si>
  <si>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</si>
  <si>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</si>
  <si>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</si>
  <si>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</si>
  <si>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</si>
  <si>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</si>
  <si>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</si>
  <si>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</si>
  <si>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</si>
  <si>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</si>
  <si>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</si>
  <si>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</si>
  <si>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</si>
  <si>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</si>
  <si>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</si>
  <si>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</si>
  <si>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</si>
  <si>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</si>
  <si>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</si>
  <si>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</si>
  <si>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</si>
  <si>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</si>
  <si>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</si>
  <si>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</si>
  <si>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</si>
  <si>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</si>
  <si>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</si>
  <si>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</si>
  <si>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</si>
  <si>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</si>
  <si>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</si>
  <si>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</si>
  <si>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</si>
  <si>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</si>
  <si>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</si>
  <si>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</si>
  <si>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</si>
  <si>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</si>
  <si>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</si>
  <si>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</si>
  <si>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</si>
  <si>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</si>
  <si>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</si>
  <si>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</si>
  <si>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</si>
  <si>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</si>
  <si>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</si>
  <si>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</si>
  <si>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</si>
  <si>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</si>
  <si>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</si>
  <si>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</si>
  <si>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</si>
  <si>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</si>
  <si>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</si>
  <si>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</si>
  <si>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</si>
  <si>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</si>
  <si>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</si>
  <si>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</si>
  <si>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</si>
  <si>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</si>
  <si>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</si>
  <si>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</si>
  <si>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</si>
  <si>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</si>
  <si>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</si>
  <si>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</si>
  <si>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</si>
  <si>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</si>
  <si>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</si>
  <si>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</si>
  <si>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</si>
  <si>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</si>
  <si>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</si>
  <si>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</si>
  <si>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</si>
  <si>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</si>
  <si>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</si>
  <si>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</si>
  <si>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</si>
  <si>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</si>
  <si>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</si>
  <si>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</si>
  <si>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</si>
  <si>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</si>
  <si>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</si>
  <si>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</si>
  <si>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</si>
  <si>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</si>
  <si>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</si>
  <si>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</si>
  <si>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</si>
  <si>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</si>
  <si>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</si>
  <si>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</si>
  <si>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</si>
  <si>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</si>
  <si>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</si>
  <si>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</si>
  <si>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</si>
  <si>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</si>
  <si>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</si>
  <si>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</si>
  <si>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</si>
  <si>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</si>
  <si>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</si>
  <si>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</si>
  <si>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</si>
  <si>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</si>
  <si>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</si>
  <si>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</si>
  <si>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</si>
  <si>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</si>
  <si>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</si>
  <si>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</si>
  <si>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</si>
  <si>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</si>
  <si>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</si>
  <si>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</si>
  <si>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</si>
  <si>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</si>
  <si>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</si>
  <si>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</si>
  <si>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</si>
  <si>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</si>
  <si>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</si>
  <si>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</si>
  <si>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</si>
  <si>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</si>
  <si>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</si>
  <si>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</si>
  <si>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</si>
  <si>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</si>
  <si>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</si>
  <si>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</si>
  <si>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</si>
  <si>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</si>
  <si>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</si>
  <si>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</si>
  <si>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</si>
  <si>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</si>
  <si>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</si>
  <si>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</si>
  <si>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</si>
  <si>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</si>
  <si>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</si>
  <si>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</si>
  <si>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</si>
  <si>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</si>
  <si>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</si>
  <si>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</si>
  <si>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</si>
  <si>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</si>
  <si>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</si>
  <si>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</si>
  <si>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</si>
  <si>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</si>
  <si>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</si>
  <si>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</si>
  <si>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</si>
  <si>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</si>
  <si>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</si>
  <si>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</si>
  <si>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</si>
  <si>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</si>
  <si>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</si>
  <si>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</si>
  <si>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</si>
  <si>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</si>
  <si>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</si>
  <si>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</si>
  <si>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</si>
  <si>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</si>
  <si>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</si>
  <si>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</si>
  <si>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</si>
  <si>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</si>
  <si>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</si>
  <si>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</si>
  <si>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</si>
  <si>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</si>
  <si>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</si>
  <si>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</si>
  <si>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</si>
  <si>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</si>
  <si>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</si>
  <si>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</si>
  <si>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</si>
  <si>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</si>
  <si>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</si>
  <si>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</si>
  <si>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</si>
  <si>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</si>
  <si>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</si>
  <si>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</si>
  <si>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</si>
  <si>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</si>
  <si>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</si>
  <si>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</si>
  <si>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</si>
  <si>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</si>
  <si>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</si>
  <si>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</si>
  <si>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</si>
  <si>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</si>
  <si>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</si>
  <si>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</si>
  <si>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</si>
  <si>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</si>
  <si>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</si>
  <si>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</si>
  <si>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</si>
  <si>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</si>
  <si>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</si>
  <si>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</si>
  <si>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</si>
  <si>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</si>
  <si>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</si>
  <si>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</si>
  <si>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</si>
  <si>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</si>
  <si>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</si>
  <si>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</si>
  <si>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</si>
  <si>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</si>
  <si>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</si>
  <si>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</si>
  <si>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</si>
  <si>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</si>
  <si>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</si>
  <si>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</si>
  <si>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</si>
  <si>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</si>
  <si>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</si>
  <si>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</si>
  <si>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</si>
  <si>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</si>
  <si>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</si>
  <si>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</si>
  <si>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</si>
  <si>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</si>
  <si>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</si>
  <si>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</si>
  <si>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</si>
  <si>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</si>
  <si>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</si>
  <si>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</si>
  <si>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</si>
  <si>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</si>
  <si>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</si>
  <si>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</si>
  <si>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</si>
  <si>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</si>
  <si>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</si>
  <si>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</si>
  <si>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</si>
  <si>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</si>
  <si>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</si>
  <si>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</si>
  <si>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</si>
  <si>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</si>
  <si>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</si>
  <si>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</si>
  <si>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</si>
  <si>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</si>
  <si>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</si>
  <si>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</si>
  <si>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</si>
  <si>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</si>
  <si>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</si>
  <si>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</si>
  <si>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</si>
  <si>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</si>
  <si>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</si>
  <si>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</si>
  <si>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</si>
  <si>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</si>
  <si>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</si>
  <si>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</si>
  <si>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</si>
  <si>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</si>
  <si>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</si>
  <si>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</si>
  <si>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</si>
  <si>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</si>
  <si>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</si>
  <si>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</si>
  <si>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</si>
  <si>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</si>
  <si>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</si>
  <si>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</si>
  <si>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</si>
  <si>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</si>
  <si>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</si>
  <si>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</si>
  <si>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</si>
  <si>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</si>
  <si>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</si>
  <si>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</si>
  <si>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</si>
  <si>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</si>
  <si>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</si>
  <si>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</si>
  <si>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</si>
  <si>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</si>
  <si>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</si>
  <si>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</si>
  <si>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</si>
  <si>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</si>
  <si>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</si>
  <si>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</si>
  <si>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</si>
  <si>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</si>
  <si>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</si>
  <si>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</si>
  <si>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</si>
  <si>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</si>
  <si>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</si>
  <si>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</si>
  <si>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</si>
  <si>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</si>
  <si>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</si>
  <si>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</si>
  <si>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</si>
  <si>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</si>
  <si>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</si>
  <si>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</si>
  <si>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</si>
  <si>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</si>
  <si>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</si>
  <si>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</si>
  <si>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</si>
  <si>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</si>
  <si>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</si>
  <si>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</si>
  <si>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</si>
  <si>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</si>
  <si>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</si>
  <si>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</si>
  <si>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</si>
  <si>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</si>
  <si>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</si>
  <si>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</si>
  <si>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</si>
  <si>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</si>
  <si>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</si>
  <si>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</si>
  <si>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</si>
  <si>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</si>
  <si>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</si>
  <si>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</si>
  <si>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</si>
  <si>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</si>
  <si>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</si>
  <si>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</si>
  <si>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</si>
  <si>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</si>
  <si>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</si>
  <si>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</si>
  <si>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</si>
  <si>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</si>
  <si>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</si>
  <si>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</si>
  <si>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</si>
  <si>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</si>
  <si>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</si>
  <si>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</si>
  <si>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</si>
  <si>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</si>
  <si>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</si>
  <si>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</si>
  <si>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</si>
  <si>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</si>
  <si>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</si>
  <si>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</si>
  <si>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</si>
  <si>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</si>
  <si>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</si>
  <si>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</si>
  <si>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</si>
  <si>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</si>
  <si>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</si>
  <si>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</si>
  <si>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</si>
  <si>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</si>
  <si>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</si>
  <si>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</si>
  <si>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</si>
  <si>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</si>
  <si>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</si>
  <si>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</si>
  <si>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</si>
  <si>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</si>
  <si>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</si>
  <si>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</si>
  <si>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</si>
  <si>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</si>
  <si>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</si>
  <si>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</si>
  <si>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</si>
  <si>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</si>
  <si>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</si>
  <si>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</si>
  <si>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</si>
  <si>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</si>
  <si>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</si>
  <si>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</si>
  <si>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</si>
  <si>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</si>
  <si>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</si>
  <si>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</si>
  <si>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</si>
  <si>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</si>
  <si>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</si>
  <si>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</si>
  <si>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</si>
  <si>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</si>
  <si>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</si>
  <si>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</si>
  <si>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</si>
  <si>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</si>
  <si>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</si>
  <si>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</si>
  <si>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</si>
  <si>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</si>
  <si>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</si>
  <si>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</si>
  <si>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</si>
  <si>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</si>
  <si>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</si>
  <si>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</si>
  <si>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</si>
  <si>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</si>
  <si>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</si>
  <si>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</si>
  <si>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</si>
  <si>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</si>
  <si>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</si>
  <si>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</si>
  <si>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</si>
  <si>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</si>
  <si>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</si>
  <si>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</si>
  <si>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</si>
  <si>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</si>
  <si>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</si>
  <si>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</si>
  <si>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</si>
  <si>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</si>
  <si>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</si>
  <si>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</si>
  <si>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</si>
  <si>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</si>
  <si>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</si>
  <si>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</si>
  <si>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</si>
  <si>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</si>
  <si>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</si>
  <si>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</si>
  <si>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</si>
  <si>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</si>
  <si>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</si>
  <si>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</si>
  <si>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</si>
  <si>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</si>
  <si>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</si>
  <si>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</si>
  <si>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</si>
  <si>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</si>
  <si>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</si>
  <si>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</si>
  <si>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</si>
  <si>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</si>
  <si>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</si>
  <si>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</si>
  <si>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</si>
  <si>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</si>
  <si>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</si>
  <si>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</si>
  <si>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</si>
  <si>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</si>
  <si>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</si>
  <si>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</si>
  <si>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</si>
  <si>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</si>
  <si>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</si>
  <si>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</si>
  <si>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</si>
  <si>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</si>
  <si>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</si>
  <si>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</si>
  <si>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</si>
  <si>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</si>
  <si>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</si>
  <si>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</si>
  <si>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</si>
  <si>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</si>
  <si>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</si>
  <si>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</si>
  <si>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</si>
  <si>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</si>
  <si>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</si>
  <si>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</si>
  <si>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</si>
  <si>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</si>
  <si>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</si>
  <si>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</si>
  <si>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</si>
  <si>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</si>
  <si>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</si>
  <si>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</si>
  <si>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</si>
  <si>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</si>
  <si>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</si>
  <si>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</si>
  <si>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</si>
  <si>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</si>
  <si>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</si>
  <si>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</si>
  <si>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</si>
  <si>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</si>
  <si>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</si>
  <si>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</si>
  <si>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</si>
  <si>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</si>
  <si>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</si>
  <si>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</si>
  <si>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</si>
  <si>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</si>
  <si>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</si>
  <si>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</si>
  <si>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</si>
  <si>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</si>
  <si>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</si>
  <si>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</si>
  <si>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</si>
  <si>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</si>
  <si>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</si>
  <si>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</si>
  <si>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</si>
  <si>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</si>
  <si>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</si>
  <si>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</si>
  <si>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</si>
  <si>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</si>
  <si>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</si>
  <si>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</si>
  <si>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</si>
  <si>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</si>
  <si>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</si>
  <si>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</si>
  <si>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</si>
  <si>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</si>
  <si>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</si>
  <si>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</si>
  <si>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</si>
  <si>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</si>
  <si>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</si>
  <si>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</si>
  <si>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</si>
  <si>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</si>
  <si>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</si>
  <si>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</si>
  <si>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</si>
  <si>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</si>
  <si>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</si>
  <si>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</si>
  <si>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</si>
  <si>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</si>
  <si>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</si>
  <si>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</si>
  <si>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</si>
  <si>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</si>
  <si>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</si>
  <si>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</si>
  <si>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</si>
  <si>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</si>
  <si>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</si>
  <si>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</si>
  <si>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</si>
  <si>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</si>
  <si>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</si>
  <si>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</si>
  <si>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</si>
  <si>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</si>
  <si>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</si>
  <si>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</si>
  <si>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</si>
  <si>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</si>
  <si>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</si>
  <si>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</si>
  <si>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</si>
  <si>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</si>
  <si>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</si>
  <si>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</si>
  <si>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</si>
  <si>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</si>
  <si>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</si>
  <si>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</si>
  <si>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</si>
  <si>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</si>
  <si>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</si>
  <si>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</si>
  <si>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</si>
  <si>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</si>
  <si>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</si>
  <si>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</si>
  <si>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</si>
  <si>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</si>
  <si>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</si>
  <si>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</si>
  <si>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</si>
  <si>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</si>
  <si>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</si>
  <si>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</si>
  <si>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</si>
  <si>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</si>
  <si>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</si>
  <si>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</si>
  <si>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</si>
  <si>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</si>
  <si>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</si>
  <si>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</si>
  <si>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</si>
  <si>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</si>
  <si>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</si>
  <si>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</si>
  <si>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</si>
  <si>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</si>
  <si>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</si>
  <si>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</si>
  <si>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</si>
  <si>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</si>
  <si>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</si>
  <si>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</si>
  <si>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</si>
  <si>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</si>
  <si>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</si>
  <si>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</si>
  <si>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</si>
  <si>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</si>
  <si>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</si>
  <si>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</si>
  <si>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</si>
  <si>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</si>
  <si>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</si>
  <si>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</si>
  <si>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</si>
  <si>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</si>
  <si>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</si>
  <si>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</si>
  <si>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</si>
  <si>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</si>
  <si>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</si>
  <si>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</si>
  <si>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</si>
  <si>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</si>
  <si>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</si>
  <si>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</si>
  <si>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</si>
  <si>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</si>
  <si>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</si>
  <si>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</si>
  <si>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</si>
  <si>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</si>
  <si>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</si>
  <si>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</si>
  <si>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</si>
  <si>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</si>
  <si>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</si>
  <si>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</si>
  <si>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</si>
  <si>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</si>
  <si>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</si>
  <si>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</si>
  <si>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</si>
  <si>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</si>
  <si>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</si>
  <si>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</si>
  <si>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</si>
  <si>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</si>
  <si>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</si>
  <si>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</si>
  <si>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</si>
  <si>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</si>
  <si>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</si>
  <si>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</si>
  <si>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</si>
  <si>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</si>
  <si>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</si>
  <si>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</si>
  <si>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</si>
  <si>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</si>
  <si>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</si>
  <si>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</si>
  <si>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</si>
  <si>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</si>
  <si>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</si>
  <si>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</si>
  <si>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</si>
  <si>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</si>
  <si>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</si>
  <si>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</si>
  <si>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</si>
  <si>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</si>
  <si>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</si>
  <si>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</si>
  <si>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</si>
  <si>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</si>
  <si>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</si>
  <si>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</si>
  <si>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</si>
  <si>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</si>
  <si>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</si>
  <si>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</si>
  <si>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</si>
  <si>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</si>
  <si>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</si>
  <si>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</si>
  <si>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</si>
  <si>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</si>
  <si>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</si>
  <si>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</si>
  <si>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</si>
  <si>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</si>
  <si>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</si>
  <si>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</si>
  <si>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</si>
  <si>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</si>
  <si>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</si>
  <si>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</si>
  <si>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</si>
  <si>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</si>
  <si>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</si>
  <si>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</si>
  <si>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</si>
  <si>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</si>
  <si>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</si>
  <si>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</si>
  <si>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</si>
  <si>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</si>
  <si>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</si>
  <si>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</si>
  <si>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</si>
  <si>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</si>
  <si>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</si>
  <si>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</si>
  <si>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</si>
  <si>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</si>
  <si>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</si>
  <si>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</si>
  <si>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</si>
  <si>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</si>
  <si>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</si>
  <si>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</si>
  <si>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</si>
  <si>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</si>
  <si>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</si>
  <si>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</si>
  <si>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</si>
  <si>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</si>
  <si>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</si>
  <si>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</si>
  <si>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</si>
  <si>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</si>
  <si>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</si>
  <si>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</si>
  <si>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</si>
  <si>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</si>
  <si>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</si>
  <si>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</si>
  <si>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</si>
  <si>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</si>
  <si>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</si>
  <si>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</si>
  <si>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</si>
  <si>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</si>
  <si>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</si>
  <si>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</si>
  <si>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</si>
  <si>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</si>
  <si>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</si>
  <si>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</si>
  <si>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</si>
  <si>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</si>
  <si>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</si>
  <si>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</si>
  <si>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</si>
  <si>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</si>
  <si>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</si>
  <si>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</si>
  <si>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</si>
  <si>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</si>
  <si>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</si>
  <si>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</si>
  <si>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</si>
  <si>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</si>
  <si>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</si>
  <si>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</si>
  <si>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</si>
  <si>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</si>
  <si>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</si>
  <si>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</si>
  <si>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</si>
  <si>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</si>
  <si>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</si>
  <si>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</si>
  <si>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</si>
  <si>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</si>
  <si>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</si>
  <si>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</si>
  <si>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</si>
  <si>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</si>
  <si>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</si>
  <si>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</si>
  <si>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</si>
  <si>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</si>
  <si>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</si>
  <si>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</si>
  <si>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</si>
  <si>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</si>
  <si>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</si>
  <si>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</si>
  <si>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</si>
  <si>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</si>
  <si>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</si>
  <si>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</si>
  <si>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</si>
  <si>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</si>
  <si>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</si>
  <si>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</si>
  <si>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</si>
  <si>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</si>
  <si>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</si>
  <si>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</si>
  <si>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</si>
  <si>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</si>
  <si>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</si>
  <si>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</si>
  <si>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</si>
  <si>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</si>
  <si>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</si>
  <si>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</si>
  <si>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</si>
  <si>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</si>
  <si>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</si>
  <si>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</si>
  <si>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</si>
  <si>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</si>
  <si>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</si>
  <si>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</si>
  <si>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</si>
  <si>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</si>
  <si>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</si>
  <si>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</si>
  <si>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</si>
  <si>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</si>
  <si>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</si>
  <si>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</si>
  <si>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</si>
  <si>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</si>
  <si>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</si>
  <si>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</si>
  <si>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</si>
  <si>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</si>
  <si>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</si>
  <si>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</si>
  <si>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</si>
  <si>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</si>
  <si>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</si>
  <si>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</si>
  <si>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</si>
  <si>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</si>
  <si>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</si>
  <si>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</si>
  <si>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</si>
  <si>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</si>
  <si>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</si>
  <si>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</si>
  <si>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</si>
  <si>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</si>
  <si>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</si>
  <si>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</si>
  <si>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</si>
  <si>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</si>
  <si>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</si>
  <si>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</si>
  <si>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</si>
  <si>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</si>
  <si>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</si>
  <si>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</si>
  <si>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</si>
  <si>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</si>
  <si>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</si>
  <si>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</si>
  <si>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</si>
  <si>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</si>
  <si>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</si>
  <si>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</si>
  <si>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</si>
  <si>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</si>
  <si>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</si>
  <si>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</si>
  <si>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</si>
  <si>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</si>
  <si>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</si>
  <si>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</si>
  <si>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</si>
  <si>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</si>
  <si>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</si>
  <si>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</si>
  <si>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</si>
  <si>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</si>
  <si>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</si>
  <si>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</si>
  <si>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</si>
  <si>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</si>
  <si>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</si>
  <si>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</si>
  <si>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</si>
  <si>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</si>
  <si>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</si>
  <si>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</si>
  <si>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</si>
  <si>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</si>
  <si>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</si>
  <si>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</si>
  <si>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</si>
  <si>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</si>
  <si>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</si>
  <si>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</si>
  <si>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</si>
  <si>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</si>
  <si>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</si>
  <si>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</si>
  <si>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</si>
  <si>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</si>
  <si>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</si>
  <si>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</si>
  <si>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</si>
  <si>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</si>
  <si>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</si>
  <si>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</si>
  <si>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</si>
  <si>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</si>
  <si>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</si>
  <si>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</si>
  <si>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</si>
  <si>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</si>
  <si>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</si>
  <si>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</si>
  <si>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</si>
  <si>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</si>
  <si>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</si>
  <si>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</si>
  <si>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</si>
  <si>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</si>
  <si>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</si>
  <si>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</si>
  <si>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</si>
  <si>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</si>
  <si>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</si>
  <si>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</si>
  <si>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</si>
  <si>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</si>
  <si>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</si>
  <si>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</si>
  <si>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</si>
  <si>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</si>
  <si>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</si>
  <si>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</si>
  <si>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</si>
  <si>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</si>
  <si>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</si>
  <si>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</si>
  <si>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</si>
  <si>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</si>
  <si>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</si>
  <si>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</si>
  <si>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</si>
  <si>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</si>
  <si>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</si>
  <si>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</si>
  <si>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</si>
  <si>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</si>
  <si>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</si>
  <si>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</si>
  <si>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</si>
  <si>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</si>
  <si>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</si>
  <si>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</si>
  <si>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</si>
  <si>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</si>
  <si>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</si>
  <si>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</si>
  <si>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</si>
  <si>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</si>
  <si>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</si>
  <si>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</si>
  <si>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</si>
  <si>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</si>
  <si>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</si>
  <si>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</si>
  <si>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</si>
  <si>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</si>
  <si>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</si>
  <si>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</si>
  <si>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</si>
  <si>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</si>
  <si>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</si>
  <si>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</si>
  <si>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</si>
  <si>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</si>
  <si>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</si>
  <si>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</si>
  <si>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</si>
  <si>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</si>
  <si>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</si>
  <si>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</si>
  <si>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</si>
  <si>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</si>
  <si>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</si>
  <si>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</si>
  <si>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</si>
  <si>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</si>
  <si>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</si>
  <si>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</si>
  <si>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</si>
  <si>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</si>
  <si>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</si>
  <si>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</si>
  <si>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</si>
  <si>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</si>
  <si>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</si>
  <si>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</si>
  <si>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</si>
  <si>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</si>
  <si>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</si>
  <si>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</si>
  <si>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</si>
  <si>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</si>
  <si>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</si>
  <si>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</si>
  <si>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</si>
  <si>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</si>
  <si>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</si>
  <si>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</si>
  <si>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</si>
  <si>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</si>
  <si>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</si>
  <si>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</si>
  <si>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</si>
  <si>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</si>
  <si>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</si>
  <si>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</si>
  <si>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</si>
  <si>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</si>
  <si>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</si>
  <si>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</si>
  <si>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</si>
  <si>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</si>
  <si>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</si>
  <si>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</si>
  <si>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</si>
  <si>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</si>
  <si>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</si>
  <si>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</si>
  <si>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</si>
  <si>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</si>
  <si>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</si>
  <si>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</si>
  <si>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</si>
  <si>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</si>
  <si>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</si>
  <si>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</si>
  <si>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</si>
  <si>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</si>
  <si>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</si>
  <si>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</si>
  <si>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</si>
  <si>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</si>
  <si>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</si>
  <si>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</si>
  <si>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</si>
  <si>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</si>
  <si>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</si>
  <si>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</si>
  <si>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</si>
  <si>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</si>
  <si>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</si>
  <si>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</si>
  <si>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</si>
  <si>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</si>
  <si>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</si>
  <si>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</si>
  <si>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</si>
  <si>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</si>
  <si>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</si>
  <si>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</si>
  <si>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</si>
  <si>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</si>
  <si>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</si>
  <si>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</si>
  <si>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</si>
  <si>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</si>
  <si>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</si>
  <si>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</si>
  <si>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</si>
  <si>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</si>
  <si>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</si>
  <si>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</si>
  <si>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</si>
  <si>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</si>
  <si>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</si>
  <si>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</si>
  <si>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</si>
  <si>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</si>
  <si>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</si>
  <si>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</si>
  <si>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</si>
  <si>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</si>
  <si>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</si>
  <si>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</si>
  <si>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</si>
  <si>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</si>
  <si>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</si>
  <si>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</si>
  <si>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</si>
  <si>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</si>
  <si>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</si>
  <si>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</si>
  <si>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</si>
  <si>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</si>
  <si>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</si>
  <si>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</si>
  <si>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</si>
  <si>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</si>
  <si>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</si>
  <si>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</si>
  <si>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</si>
  <si>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</si>
  <si>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</si>
  <si>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</si>
  <si>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</si>
  <si>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</si>
  <si>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</si>
  <si>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</si>
  <si>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</si>
  <si>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</si>
  <si>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</si>
  <si>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</si>
  <si>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</si>
  <si>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</si>
  <si>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</si>
  <si>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</si>
  <si>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</si>
  <si>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</si>
  <si>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</si>
  <si>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</si>
  <si>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</si>
  <si>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</si>
  <si>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</si>
  <si>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</si>
  <si>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</si>
  <si>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</si>
  <si>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</si>
  <si>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</si>
  <si>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</si>
  <si>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</si>
  <si>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</si>
  <si>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</si>
  <si>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</si>
  <si>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</si>
  <si>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</si>
  <si>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</si>
  <si>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</si>
  <si>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</si>
  <si>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</si>
  <si>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</si>
  <si>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</si>
  <si>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</si>
  <si>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</si>
  <si>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</si>
  <si>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</si>
  <si>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</si>
  <si>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</si>
  <si>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</si>
  <si>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</si>
  <si>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</si>
  <si>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</si>
  <si>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</si>
  <si>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</si>
  <si>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</si>
  <si>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</si>
  <si>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</si>
  <si>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</si>
  <si>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</si>
  <si>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</si>
  <si>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</si>
  <si>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</si>
  <si>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</si>
  <si>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</si>
  <si>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</si>
  <si>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</si>
  <si>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</si>
  <si>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</si>
  <si>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</si>
  <si>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</si>
  <si>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</si>
  <si>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</si>
  <si>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</si>
  <si>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</si>
  <si>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</si>
  <si>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</si>
  <si>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</si>
  <si>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</si>
  <si>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</si>
  <si>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</si>
  <si>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</si>
  <si>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</si>
  <si>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</si>
  <si>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</si>
  <si>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</si>
  <si>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</si>
  <si>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</si>
  <si>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</si>
  <si>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</si>
  <si>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</si>
  <si>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</si>
  <si>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</si>
  <si>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</si>
  <si>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</si>
  <si>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</si>
  <si>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</si>
  <si>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</si>
  <si>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</si>
  <si>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</si>
  <si>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</si>
  <si>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</si>
  <si>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</si>
  <si>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</si>
  <si>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</si>
  <si>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</si>
  <si>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</si>
  <si>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</si>
  <si>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</si>
  <si>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</si>
  <si>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</si>
  <si>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</si>
  <si>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</si>
  <si>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</si>
  <si>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</si>
  <si>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</si>
  <si>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</si>
  <si>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</si>
  <si>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</si>
  <si>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</si>
  <si>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</si>
  <si>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</si>
  <si>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</si>
  <si>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</si>
  <si>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</si>
  <si>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</si>
  <si>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</si>
  <si>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</si>
  <si>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</si>
  <si>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</si>
  <si>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</si>
  <si>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</si>
  <si>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</si>
  <si>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</si>
  <si>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</si>
  <si>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</si>
  <si>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</si>
  <si>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</si>
  <si>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</si>
  <si>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</si>
  <si>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</si>
  <si>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</si>
  <si>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</si>
  <si>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</si>
  <si>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</si>
  <si>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</si>
  <si>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</si>
  <si>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</si>
  <si>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</si>
  <si>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</si>
  <si>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</si>
  <si>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</si>
  <si>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</si>
  <si>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</si>
  <si>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</si>
  <si>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</si>
  <si>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</si>
  <si>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</si>
  <si>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</si>
  <si>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</si>
  <si>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</si>
  <si>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</si>
  <si>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</si>
  <si>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</si>
  <si>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</si>
  <si>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</si>
  <si>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</si>
  <si>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</si>
  <si>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</si>
  <si>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</si>
  <si>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</si>
  <si>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</si>
  <si>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</si>
  <si>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</si>
  <si>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</si>
  <si>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</si>
  <si>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</si>
  <si>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</si>
  <si>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</si>
  <si>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</si>
  <si>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</si>
  <si>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</si>
  <si>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</si>
  <si>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</si>
  <si>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</si>
  <si>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</si>
  <si>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</si>
  <si>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</si>
  <si>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</si>
  <si>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</si>
  <si>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</si>
  <si>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</si>
  <si>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</si>
  <si>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</si>
  <si>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</si>
  <si>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</si>
  <si>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</si>
  <si>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</si>
  <si>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</si>
  <si>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</si>
  <si>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</si>
  <si>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</si>
  <si>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</si>
  <si>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</si>
  <si>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</si>
  <si>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</si>
  <si>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</si>
  <si>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</si>
  <si>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</si>
  <si>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</si>
  <si>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</si>
  <si>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</si>
  <si>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</si>
  <si>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</si>
  <si>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</si>
  <si>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</si>
  <si>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</si>
  <si>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</si>
  <si>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</si>
  <si>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</si>
  <si>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</si>
  <si>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</si>
  <si>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</si>
  <si>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</si>
  <si>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</si>
  <si>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</si>
  <si>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</si>
  <si>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</si>
  <si>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</si>
  <si>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</si>
  <si>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</si>
  <si>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</si>
  <si>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</si>
  <si>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</si>
  <si>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</si>
  <si>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</si>
  <si>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</si>
  <si>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</si>
  <si>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</si>
  <si>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</si>
  <si>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</si>
  <si>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</si>
  <si>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</si>
  <si>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</si>
  <si>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</si>
  <si>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</si>
  <si>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</si>
  <si>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</si>
  <si>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</si>
  <si>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</si>
  <si>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</si>
  <si>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</si>
  <si>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</si>
  <si>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</si>
  <si>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</si>
  <si>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</si>
  <si>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</si>
  <si>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</si>
  <si>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</si>
  <si>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</si>
  <si>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</si>
  <si>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</si>
  <si>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</si>
  <si>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</si>
  <si>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</si>
  <si>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</si>
  <si>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</si>
  <si>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</si>
  <si>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</si>
  <si>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</si>
  <si>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</si>
  <si>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</si>
  <si>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</si>
  <si>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</si>
  <si>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</si>
  <si>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</si>
  <si>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</si>
  <si>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</si>
  <si>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</si>
  <si>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</si>
  <si>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</si>
  <si>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</si>
  <si>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</si>
  <si>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</si>
  <si>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</si>
  <si>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</si>
  <si>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</si>
  <si>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</si>
  <si>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</si>
  <si>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</si>
  <si>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</si>
  <si>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</si>
  <si>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</si>
  <si>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</si>
  <si>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</si>
  <si>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</si>
  <si>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</si>
  <si>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</si>
  <si>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</si>
  <si>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</si>
  <si>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</si>
  <si>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</si>
  <si>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</si>
  <si>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</si>
  <si>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</si>
  <si>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</si>
  <si>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</si>
  <si>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</si>
  <si>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</si>
  <si>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</si>
  <si>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</si>
  <si>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</si>
  <si>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</si>
  <si>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</si>
  <si>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</si>
  <si>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</si>
  <si>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</si>
  <si>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</si>
  <si>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</si>
  <si>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</si>
  <si>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</si>
  <si>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</si>
  <si>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</si>
  <si>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</si>
  <si>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</si>
  <si>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</si>
  <si>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</si>
  <si>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</si>
  <si>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</si>
  <si>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</si>
  <si>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</si>
  <si>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</si>
  <si>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</si>
  <si>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</si>
  <si>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</si>
  <si>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</si>
  <si>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</si>
  <si>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</si>
  <si>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</si>
  <si>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</si>
  <si>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</si>
  <si>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</si>
  <si>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</si>
  <si>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</si>
  <si>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</si>
  <si>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</si>
  <si>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</si>
  <si>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</si>
  <si>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</si>
  <si>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</si>
  <si>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</si>
  <si>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</si>
  <si>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</si>
  <si>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</si>
  <si>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</si>
  <si>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</si>
  <si>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</si>
  <si>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</si>
  <si>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</si>
  <si>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</si>
  <si>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</si>
  <si>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</si>
  <si>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</si>
  <si>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</si>
  <si>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</si>
  <si>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</si>
  <si>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</si>
  <si>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</si>
  <si>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</si>
  <si>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</si>
  <si>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</si>
  <si>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</si>
  <si>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</si>
  <si>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</si>
  <si>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</si>
  <si>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</si>
  <si>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</si>
  <si>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</si>
  <si>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</si>
  <si>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</si>
  <si>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</si>
  <si>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</si>
  <si>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</si>
  <si>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</si>
  <si>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</si>
  <si>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</si>
  <si>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</si>
  <si>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</si>
  <si>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</si>
  <si>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</si>
  <si>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</si>
  <si>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</si>
  <si>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</si>
  <si>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</si>
  <si>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</si>
  <si>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</si>
  <si>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</si>
  <si>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</si>
  <si>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</si>
  <si>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</si>
  <si>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</si>
  <si>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</si>
  <si>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</si>
  <si>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</si>
  <si>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</si>
  <si>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</si>
  <si>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</si>
  <si>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</si>
  <si>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</si>
  <si>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</si>
  <si>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</si>
  <si>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</si>
  <si>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</si>
  <si>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</si>
  <si>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</si>
  <si>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</si>
  <si>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</si>
  <si>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</si>
  <si>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</si>
  <si>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</si>
  <si>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</si>
  <si>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</si>
  <si>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</si>
  <si>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</si>
  <si>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</si>
  <si>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</si>
  <si>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</si>
  <si>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</si>
  <si>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</si>
  <si>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</si>
  <si>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</si>
  <si>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</si>
  <si>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</si>
  <si>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</si>
  <si>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</si>
  <si>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</si>
  <si>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</si>
  <si>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</si>
  <si>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</si>
  <si>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</si>
  <si>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</si>
  <si>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</si>
  <si>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</si>
  <si>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</si>
  <si>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</si>
  <si>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</si>
  <si>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</si>
  <si>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</si>
  <si>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</si>
  <si>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</si>
  <si>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</si>
  <si>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</si>
  <si>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</si>
  <si>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</si>
  <si>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</si>
  <si>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</si>
  <si>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</si>
  <si>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</si>
  <si>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</si>
  <si>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</si>
  <si>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</si>
  <si>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</si>
  <si>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</si>
  <si>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</si>
  <si>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</si>
  <si>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</si>
  <si>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</si>
  <si>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</si>
  <si>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</si>
  <si>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</si>
  <si>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</si>
  <si>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</si>
  <si>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</si>
  <si>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</si>
  <si>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</si>
  <si>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</si>
  <si>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</si>
  <si>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</si>
  <si>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</si>
  <si>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</si>
  <si>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</si>
  <si>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</si>
  <si>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</si>
  <si>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</si>
  <si>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</si>
  <si>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</si>
  <si>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</si>
  <si>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</si>
  <si>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</si>
  <si>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</si>
  <si>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</si>
  <si>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</si>
  <si>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</si>
  <si>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</si>
  <si>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</si>
  <si>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</si>
  <si>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</si>
  <si>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</si>
  <si>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</si>
  <si>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</si>
  <si>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</si>
  <si>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</si>
  <si>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</si>
  <si>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</si>
  <si>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</si>
  <si>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</si>
  <si>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</si>
  <si>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</si>
  <si>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</si>
  <si>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</si>
  <si>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</si>
  <si>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</si>
  <si>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</si>
  <si>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</si>
  <si>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</si>
  <si>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</si>
  <si>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</si>
  <si>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</si>
  <si>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</si>
  <si>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</si>
  <si>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</si>
  <si>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</si>
  <si>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</si>
  <si>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</si>
  <si>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</si>
  <si>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</si>
  <si>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</si>
  <si>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</si>
  <si>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</si>
  <si>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</si>
  <si>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</si>
  <si>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</si>
  <si>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</si>
  <si>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</si>
  <si>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</si>
  <si>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</si>
  <si>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</si>
  <si>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</si>
  <si>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</si>
  <si>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</si>
  <si>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</si>
  <si>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</si>
  <si>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</si>
  <si>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</si>
  <si>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</si>
  <si>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</si>
  <si>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</si>
  <si>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</si>
  <si>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</si>
  <si>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</si>
  <si>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</si>
  <si>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</si>
  <si>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</si>
  <si>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</si>
  <si>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</si>
  <si>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</si>
  <si>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</si>
  <si>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</si>
  <si>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</si>
  <si>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</si>
  <si>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</si>
  <si>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</si>
  <si>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</si>
  <si>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</si>
  <si>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</si>
  <si>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</si>
  <si>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</si>
  <si>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</si>
  <si>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</si>
  <si>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</si>
  <si>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</si>
  <si>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</si>
  <si>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</si>
  <si>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</si>
  <si>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</si>
  <si>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</si>
  <si>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</si>
  <si>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</si>
  <si>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</si>
  <si>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</si>
  <si>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</si>
  <si>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</si>
  <si>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</si>
  <si>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</si>
  <si>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</si>
  <si>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</si>
  <si>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</si>
  <si>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</si>
  <si>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</si>
  <si>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</si>
  <si>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</si>
  <si>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</si>
  <si>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</si>
  <si>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</si>
  <si>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</si>
  <si>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</si>
  <si>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</si>
  <si>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</si>
  <si>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</si>
  <si>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</si>
  <si>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</si>
  <si>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</si>
  <si>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</si>
  <si>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</si>
  <si>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</si>
  <si>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</si>
  <si>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</si>
  <si>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</si>
  <si>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</si>
  <si>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</si>
  <si>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</si>
  <si>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</si>
  <si>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</si>
  <si>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</si>
  <si>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</si>
  <si>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</si>
  <si>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</si>
  <si>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</si>
  <si>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</si>
  <si>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</si>
  <si>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</si>
  <si>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</si>
  <si>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</si>
  <si>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</si>
  <si>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</si>
  <si>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</si>
  <si>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</si>
  <si>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</si>
  <si>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</si>
  <si>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</si>
  <si>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</si>
  <si>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</si>
  <si>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</si>
  <si>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</si>
  <si>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</si>
  <si>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</si>
  <si>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</si>
  <si>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</si>
  <si>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</si>
  <si>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</si>
  <si>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</si>
  <si>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</si>
  <si>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</si>
  <si>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</si>
  <si>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</si>
  <si>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</si>
  <si>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</si>
  <si>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</si>
  <si>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</si>
  <si>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</si>
  <si>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</si>
  <si>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</si>
  <si>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</si>
  <si>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</si>
  <si>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</si>
  <si>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</si>
  <si>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</si>
  <si>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</si>
  <si>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</si>
  <si>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</si>
  <si>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</si>
  <si>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</si>
  <si>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</si>
  <si>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</si>
  <si>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</si>
  <si>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</si>
  <si>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</si>
  <si>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</si>
  <si>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</si>
  <si>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</si>
  <si>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</si>
  <si>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</si>
  <si>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</si>
  <si>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</si>
  <si>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</si>
  <si>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</si>
  <si>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</si>
  <si>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</si>
  <si>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</si>
  <si>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</si>
  <si>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</si>
  <si>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</si>
  <si>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</si>
  <si>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</si>
  <si>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</si>
  <si>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</si>
  <si>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</si>
  <si>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</si>
  <si>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</si>
  <si>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</si>
  <si>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</si>
  <si>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</si>
  <si>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</si>
  <si>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</si>
  <si>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</si>
  <si>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</si>
  <si>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</si>
  <si>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</si>
  <si>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</si>
  <si>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</si>
  <si>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</si>
  <si>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</si>
  <si>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</si>
  <si>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</si>
  <si>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</si>
  <si>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</si>
  <si>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</si>
  <si>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</si>
  <si>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</si>
  <si>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</si>
  <si>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</si>
  <si>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</si>
  <si>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</si>
  <si>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</si>
  <si>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</si>
  <si>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</si>
  <si>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</si>
  <si>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</si>
  <si>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</si>
  <si>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</si>
  <si>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</si>
  <si>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</si>
  <si>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</si>
  <si>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</si>
  <si>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</si>
  <si>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</si>
  <si>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</si>
  <si>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</si>
  <si>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</si>
  <si>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</si>
  <si>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</si>
  <si>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</si>
  <si>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</si>
  <si>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</si>
  <si>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</si>
  <si>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</si>
  <si>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</si>
  <si>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</si>
  <si>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</si>
  <si>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</si>
  <si>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</si>
  <si>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</si>
  <si>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</si>
  <si>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</si>
  <si>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</si>
  <si>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</si>
  <si>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</si>
  <si>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</si>
  <si>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</si>
  <si>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</si>
  <si>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</si>
  <si>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</si>
  <si>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</si>
  <si>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</si>
  <si>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</si>
  <si>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</si>
  <si>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</si>
  <si>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</si>
  <si>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</si>
  <si>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</si>
  <si>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</si>
  <si>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</si>
  <si>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</si>
  <si>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</si>
  <si>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</si>
  <si>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</si>
  <si>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</si>
  <si>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</si>
  <si>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</si>
  <si>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</si>
  <si>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</si>
  <si>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</si>
  <si>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</si>
  <si>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</si>
  <si>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</si>
  <si>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</si>
  <si>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</si>
  <si>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</si>
  <si>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</si>
  <si>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</si>
  <si>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</si>
  <si>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</si>
  <si>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</si>
  <si>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</si>
  <si>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</si>
  <si>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</si>
  <si>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</si>
  <si>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</si>
  <si>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</si>
  <si>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</si>
  <si>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</si>
  <si>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</si>
  <si>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</si>
  <si>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</si>
  <si>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</si>
  <si>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</si>
  <si>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</si>
  <si>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</si>
  <si>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</si>
  <si>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</si>
  <si>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</si>
  <si>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</si>
  <si>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</si>
  <si>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</si>
  <si>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</si>
  <si>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</si>
  <si>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</si>
  <si>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</si>
  <si>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</si>
  <si>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</si>
  <si>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</si>
  <si>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</si>
  <si>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</si>
  <si>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</si>
  <si>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</si>
  <si>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</si>
  <si>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</si>
  <si>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</si>
  <si>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</si>
  <si>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</si>
  <si>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</si>
  <si>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</si>
  <si>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</si>
  <si>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</si>
  <si>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</si>
  <si>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</si>
  <si>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</si>
  <si>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</si>
  <si>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</si>
  <si>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</si>
  <si>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</si>
  <si>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</si>
  <si>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</si>
  <si>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</si>
  <si>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</si>
  <si>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</si>
  <si>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</si>
  <si>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</si>
  <si>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</si>
  <si>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</si>
  <si>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</si>
  <si>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</si>
  <si>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</si>
  <si>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</si>
  <si>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</si>
  <si>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</si>
  <si>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</si>
  <si>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</si>
  <si>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</si>
  <si>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</si>
  <si>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</si>
  <si>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</si>
  <si>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</si>
  <si>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</si>
  <si>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</si>
  <si>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</si>
  <si>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</si>
  <si>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</si>
  <si>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</si>
  <si>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</si>
  <si>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</si>
  <si>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</si>
  <si>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</si>
  <si>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</si>
  <si>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</si>
  <si>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</si>
  <si>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</si>
  <si>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</si>
  <si>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</si>
  <si>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</si>
  <si>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</si>
  <si>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</si>
  <si>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</si>
  <si>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</si>
  <si>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</si>
  <si>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</si>
  <si>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</si>
  <si>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</si>
  <si>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</si>
  <si>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</si>
  <si>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</si>
  <si>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</si>
  <si>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</si>
  <si>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</si>
  <si>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</si>
  <si>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</si>
  <si>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</si>
  <si>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</si>
  <si>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</si>
  <si>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</si>
  <si>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</si>
  <si>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</si>
  <si>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</si>
  <si>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</si>
  <si>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</si>
  <si>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</si>
  <si>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</si>
  <si>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</si>
  <si>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</si>
  <si>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</si>
  <si>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</si>
  <si>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</si>
  <si>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</si>
  <si>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</si>
  <si>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</si>
  <si>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</si>
  <si>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</si>
  <si>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</si>
  <si>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</si>
  <si>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</si>
  <si>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</si>
  <si>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</si>
  <si>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</si>
  <si>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</si>
  <si>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</si>
  <si>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</si>
  <si>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</si>
  <si>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</si>
  <si>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</si>
  <si>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</si>
  <si>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</si>
  <si>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</si>
  <si>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</si>
  <si>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</si>
  <si>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</si>
  <si>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</si>
  <si>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</si>
  <si>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</si>
  <si>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</si>
  <si>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</si>
  <si>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</si>
  <si>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</si>
  <si>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</si>
  <si>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</si>
  <si>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</si>
  <si>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</si>
  <si>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</si>
  <si>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</si>
  <si>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</si>
  <si>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</si>
  <si>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</si>
  <si>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</si>
  <si>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</si>
  <si>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</si>
  <si>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</si>
  <si>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</si>
  <si>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</si>
  <si>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</si>
  <si>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</si>
  <si>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</si>
  <si>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</si>
  <si>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</si>
  <si>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</si>
  <si>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</si>
  <si>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</si>
  <si>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</si>
  <si>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</si>
  <si>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</si>
  <si>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</si>
  <si>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</si>
  <si>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</si>
  <si>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</si>
  <si>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</si>
  <si>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</si>
  <si>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</si>
  <si>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</si>
  <si>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</si>
  <si>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</si>
  <si>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</si>
  <si>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</si>
  <si>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</si>
  <si>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</si>
  <si>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</si>
  <si>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</si>
  <si>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</si>
  <si>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</si>
  <si>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</si>
  <si>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</si>
  <si>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</si>
  <si>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</si>
  <si>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</si>
  <si>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</si>
  <si>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</si>
  <si>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</si>
  <si>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</si>
  <si>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</si>
  <si>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</si>
  <si>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</si>
  <si>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</si>
  <si>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</si>
  <si>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</si>
  <si>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</si>
  <si>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</si>
  <si>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</si>
  <si>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</si>
  <si>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</si>
  <si>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</si>
  <si>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</si>
  <si>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</si>
  <si>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</si>
  <si>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</si>
  <si>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</si>
  <si>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</si>
  <si>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</si>
  <si>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</si>
  <si>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</si>
  <si>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</si>
  <si>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</si>
  <si>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</si>
  <si>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</si>
  <si>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</si>
  <si>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</si>
  <si>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</si>
  <si>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</si>
  <si>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</si>
  <si>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</si>
  <si>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</si>
  <si>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</si>
  <si>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</si>
  <si>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</si>
  <si>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</si>
  <si>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</si>
  <si>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</si>
  <si>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</si>
  <si>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</si>
  <si>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</si>
  <si>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</si>
  <si>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</si>
  <si>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</si>
  <si>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</si>
  <si>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</si>
  <si>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</si>
  <si>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</si>
  <si>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</si>
  <si>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</si>
  <si>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</si>
  <si>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</si>
  <si>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</si>
  <si>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</si>
  <si>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</si>
  <si>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</si>
  <si>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</si>
  <si>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</si>
  <si>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</si>
  <si>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</si>
  <si>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</si>
  <si>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</si>
  <si>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</si>
  <si>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</si>
  <si>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</si>
  <si>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</si>
  <si>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</si>
  <si>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</si>
  <si>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</si>
  <si>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</si>
  <si>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</si>
  <si>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</si>
  <si>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</si>
  <si>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</si>
  <si>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</si>
  <si>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</si>
  <si>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</si>
  <si>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</si>
  <si>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</si>
  <si>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</si>
  <si>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</si>
  <si>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</si>
  <si>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</si>
  <si>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</si>
  <si>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</si>
  <si>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</si>
  <si>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</si>
  <si>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</si>
  <si>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</si>
  <si>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</si>
  <si>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</si>
  <si>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</si>
  <si>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</si>
  <si>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</si>
  <si>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</si>
  <si>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</si>
  <si>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</si>
  <si>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</si>
  <si>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</si>
  <si>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</si>
  <si>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</si>
  <si>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</si>
  <si>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</si>
  <si>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</si>
  <si>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</si>
  <si>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</si>
  <si>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</si>
  <si>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</si>
  <si>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</si>
  <si>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</si>
  <si>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</si>
  <si>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</si>
  <si>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</si>
  <si>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</si>
  <si>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</si>
  <si>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</si>
  <si>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</si>
  <si>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</si>
  <si>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</si>
  <si>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</si>
  <si>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</si>
  <si>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</si>
  <si>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</si>
  <si>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</si>
  <si>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</si>
  <si>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</si>
  <si>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</si>
  <si>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</si>
  <si>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</si>
  <si>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</si>
  <si>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</si>
  <si>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</si>
  <si>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</si>
  <si>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</si>
  <si>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</si>
  <si>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</si>
  <si>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</si>
  <si>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</si>
  <si>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</si>
  <si>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</si>
  <si>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</si>
  <si>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</si>
  <si>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</si>
  <si>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</si>
  <si>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</si>
  <si>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</si>
  <si>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</si>
  <si>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</si>
  <si>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</si>
  <si>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</si>
  <si>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</si>
  <si>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</si>
  <si>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</si>
  <si>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</si>
  <si>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</si>
  <si>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</si>
  <si>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</si>
  <si>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</si>
  <si>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</si>
  <si>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</si>
  <si>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</si>
  <si>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</si>
  <si>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</si>
  <si>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</si>
  <si>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</si>
  <si>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</si>
  <si>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</si>
  <si>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</si>
  <si>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</si>
  <si>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</si>
  <si>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</si>
  <si>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</si>
  <si>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</si>
  <si>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</si>
  <si>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</si>
  <si>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</si>
  <si>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</si>
  <si>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</si>
  <si>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</si>
  <si>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</si>
  <si>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</si>
  <si>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</si>
  <si>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</si>
  <si>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</si>
  <si>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</si>
  <si>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</si>
  <si>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</si>
  <si>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</si>
  <si>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</si>
  <si>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</si>
  <si>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</si>
  <si>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</si>
  <si>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</si>
  <si>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</si>
  <si>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</si>
  <si>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</si>
  <si>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</si>
  <si>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</si>
  <si>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</si>
  <si>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</si>
  <si>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</si>
  <si>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</si>
  <si>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</si>
  <si>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</si>
  <si>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</si>
  <si>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</si>
  <si>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</si>
  <si>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</si>
  <si>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</si>
  <si>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</si>
  <si>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</si>
  <si>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</si>
  <si>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</si>
  <si>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</si>
  <si>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</si>
  <si>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</si>
  <si>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</si>
  <si>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</si>
  <si>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</si>
  <si>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</si>
  <si>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</si>
  <si>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</si>
  <si>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</si>
  <si>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</si>
  <si>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</si>
  <si>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</si>
  <si>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</si>
  <si>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</si>
  <si>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</si>
  <si>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</si>
  <si>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</si>
  <si>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</si>
  <si>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</si>
  <si>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</si>
  <si>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</si>
  <si>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</si>
  <si>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</si>
  <si>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</si>
  <si>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</si>
  <si>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</si>
  <si>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</si>
  <si>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</si>
  <si>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</si>
  <si>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</si>
  <si>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</si>
  <si>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</si>
  <si>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</si>
  <si>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</si>
  <si>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</si>
  <si>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</si>
  <si>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</si>
  <si>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</si>
  <si>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</si>
  <si>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</si>
  <si>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</si>
  <si>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</si>
  <si>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</si>
  <si>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</si>
  <si>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</si>
  <si>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</si>
  <si>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</si>
  <si>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</si>
  <si>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</si>
  <si>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</si>
  <si>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</si>
  <si>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</si>
  <si>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</si>
  <si>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</si>
  <si>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</si>
  <si>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</si>
  <si>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</si>
  <si>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</si>
  <si>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</si>
  <si>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</si>
  <si>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</si>
  <si>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</si>
  <si>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</si>
  <si>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</si>
  <si>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</si>
  <si>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</si>
  <si>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</si>
  <si>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</si>
  <si>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</si>
  <si>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</si>
  <si>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</si>
  <si>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</si>
  <si>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</si>
  <si>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</si>
  <si>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</si>
  <si>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</si>
  <si>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</si>
  <si>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</si>
  <si>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</si>
  <si>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</si>
  <si>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</si>
  <si>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</si>
  <si>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</si>
  <si>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</si>
  <si>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</si>
  <si>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</si>
  <si>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</si>
  <si>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</si>
  <si>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</si>
  <si>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</si>
  <si>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</si>
  <si>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</si>
  <si>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</si>
  <si>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</si>
  <si>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</si>
  <si>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</si>
  <si>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</si>
  <si>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</si>
  <si>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</si>
  <si>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</si>
  <si>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</si>
  <si>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</si>
  <si>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</si>
  <si>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</si>
  <si>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</si>
  <si>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</si>
  <si>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</si>
  <si>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</si>
  <si>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</si>
  <si>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</si>
  <si>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</si>
  <si>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</si>
  <si>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</si>
  <si>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</si>
  <si>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</si>
  <si>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</si>
  <si>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</si>
  <si>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</si>
  <si>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</si>
  <si>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</si>
  <si>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</si>
  <si>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</si>
  <si>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</si>
  <si>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</si>
  <si>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</si>
  <si>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</si>
  <si>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</si>
  <si>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</si>
  <si>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</si>
  <si>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</si>
  <si>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</si>
  <si>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</si>
  <si>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</si>
  <si>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</si>
  <si>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</si>
  <si>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</si>
  <si>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</si>
  <si>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</si>
  <si>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</si>
  <si>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</si>
  <si>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</si>
  <si>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</si>
  <si>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</si>
  <si>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</si>
  <si>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</si>
  <si>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</si>
  <si>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</si>
  <si>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</si>
  <si>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</si>
  <si>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</si>
  <si>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</si>
  <si>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</si>
  <si>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</si>
  <si>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</si>
  <si>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</si>
  <si>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</si>
  <si>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</si>
  <si>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</si>
  <si>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</si>
  <si>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</si>
  <si>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</si>
  <si>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</si>
  <si>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</si>
  <si>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</si>
  <si>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</si>
  <si>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</si>
  <si>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</si>
  <si>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</si>
  <si>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</si>
  <si>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</si>
  <si>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</si>
  <si>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</si>
  <si>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</si>
  <si>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</si>
  <si>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</si>
  <si>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</si>
  <si>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</si>
  <si>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</si>
  <si>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</si>
  <si>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</si>
  <si>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</si>
  <si>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</si>
  <si>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</si>
  <si>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</si>
  <si>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</si>
  <si>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</si>
  <si>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</si>
  <si>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</si>
  <si>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</si>
  <si>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</si>
  <si>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</si>
  <si>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</si>
  <si>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</si>
  <si>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</si>
  <si>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</si>
  <si>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</si>
  <si>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</si>
  <si>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</si>
  <si>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</si>
  <si>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</si>
  <si>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</si>
  <si>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</si>
  <si>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</si>
  <si>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</si>
  <si>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</si>
  <si>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</si>
  <si>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</si>
  <si>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</si>
  <si>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</si>
  <si>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</si>
  <si>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</si>
  <si>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</si>
  <si>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</si>
  <si>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</si>
  <si>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</si>
  <si>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</si>
  <si>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</si>
  <si>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</si>
  <si>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</si>
  <si>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</si>
  <si>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</si>
  <si>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</si>
  <si>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</si>
  <si>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</si>
  <si>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</si>
  <si>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</si>
  <si>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</si>
  <si>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</si>
  <si>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</si>
  <si>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</si>
  <si>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</si>
  <si>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</si>
  <si>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</si>
  <si>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</si>
  <si>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</si>
  <si>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</si>
  <si>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</si>
  <si>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</si>
  <si>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</si>
  <si>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</si>
  <si>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</si>
  <si>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</si>
  <si>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</si>
  <si>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</si>
  <si>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</si>
  <si>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</si>
  <si>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</si>
  <si>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</si>
  <si>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</si>
  <si>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</si>
  <si>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</si>
  <si>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</si>
  <si>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</si>
  <si>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</si>
  <si>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</si>
  <si>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</si>
  <si>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</si>
  <si>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</si>
  <si>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</si>
  <si>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</si>
  <si>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</si>
  <si>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</si>
  <si>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</si>
  <si>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</si>
  <si>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</si>
  <si>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</si>
  <si>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</si>
  <si>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</si>
  <si>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</si>
  <si>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</si>
  <si>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</si>
  <si>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</si>
  <si>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</si>
  <si>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</si>
  <si>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</si>
  <si>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</si>
  <si>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</si>
  <si>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</si>
  <si>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</si>
  <si>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</si>
  <si>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</si>
  <si>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</si>
  <si>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</si>
  <si>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</si>
  <si>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</si>
  <si>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</si>
  <si>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</si>
  <si>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</si>
  <si>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</si>
  <si>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</si>
  <si>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</si>
  <si>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</si>
  <si>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</si>
  <si>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</si>
  <si>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</si>
  <si>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</si>
  <si>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</si>
  <si>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</si>
  <si>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</si>
  <si>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</si>
  <si>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</si>
  <si>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</si>
  <si>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</si>
  <si>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</si>
  <si>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</si>
  <si>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</si>
  <si>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</si>
  <si>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</si>
  <si>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</si>
  <si>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</si>
  <si>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</si>
  <si>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</si>
  <si>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</si>
  <si>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</si>
  <si>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</si>
  <si>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</si>
  <si>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</si>
  <si>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</si>
  <si>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</si>
  <si>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</si>
  <si>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</si>
  <si>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</si>
  <si>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</si>
  <si>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</si>
  <si>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</si>
  <si>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</si>
  <si>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</si>
  <si>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</si>
  <si>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</si>
  <si>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</si>
  <si>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</si>
  <si>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</si>
  <si>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</si>
  <si>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</si>
  <si>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</si>
  <si>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</si>
  <si>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</si>
  <si>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</si>
  <si>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</si>
  <si>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</si>
  <si>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</si>
  <si>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</si>
  <si>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</si>
  <si>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</si>
  <si>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</si>
  <si>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</si>
  <si>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</si>
  <si>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</si>
  <si>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</si>
  <si>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</si>
  <si>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</si>
  <si>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</si>
  <si>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</si>
  <si>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</si>
  <si>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</si>
  <si>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</si>
  <si>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</si>
  <si>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</si>
  <si>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</si>
  <si>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</si>
  <si>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</si>
  <si>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</si>
  <si>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</si>
  <si>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</si>
  <si>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</si>
  <si>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</si>
  <si>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</si>
  <si>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</si>
  <si>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</si>
  <si>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</si>
  <si>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</si>
  <si>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</si>
  <si>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</si>
  <si>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</si>
  <si>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</si>
  <si>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</si>
  <si>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</si>
  <si>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</si>
  <si>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</si>
  <si>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</si>
  <si>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</si>
  <si>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</si>
  <si>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</si>
  <si>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</si>
  <si>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</si>
  <si>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</si>
  <si>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</si>
  <si>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</si>
  <si>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</si>
  <si>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</si>
  <si>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</si>
  <si>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</si>
  <si>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</si>
  <si>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</si>
  <si>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</si>
  <si>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</si>
  <si>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</si>
  <si>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</si>
  <si>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</si>
  <si>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</si>
  <si>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</si>
  <si>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</si>
  <si>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</si>
  <si>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</si>
  <si>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</si>
  <si>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</si>
  <si>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</si>
  <si>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</si>
  <si>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</si>
  <si>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</si>
  <si>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</si>
  <si>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</si>
  <si>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</si>
  <si>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</si>
  <si>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</si>
  <si>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</si>
  <si>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</si>
  <si>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</si>
  <si>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</si>
  <si>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</si>
  <si>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</si>
  <si>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</si>
  <si>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</si>
  <si>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</si>
  <si>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</si>
  <si>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</si>
  <si>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</si>
  <si>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</si>
  <si>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</si>
  <si>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</si>
  <si>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</si>
  <si>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</si>
  <si>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</si>
  <si>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</si>
  <si>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</si>
  <si>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</si>
  <si>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</si>
  <si>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</si>
  <si>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</si>
  <si>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</si>
  <si>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</si>
  <si>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</si>
  <si>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</si>
  <si>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</si>
  <si>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</si>
  <si>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</si>
  <si>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</si>
  <si>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</si>
  <si>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</si>
  <si>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</si>
  <si>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</si>
  <si>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</si>
  <si>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</si>
  <si>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</si>
  <si>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</si>
  <si>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</si>
  <si>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</si>
  <si>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</si>
  <si>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</si>
  <si>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</si>
  <si>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</si>
  <si>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</si>
  <si>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</si>
  <si>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</si>
  <si>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</si>
  <si>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</si>
  <si>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</si>
  <si>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</si>
  <si>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</si>
  <si>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</si>
  <si>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</si>
  <si>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</si>
  <si>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</si>
  <si>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</si>
  <si>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</si>
  <si>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</si>
  <si>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</si>
  <si>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</si>
  <si>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</si>
  <si>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</si>
  <si>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</si>
  <si>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</si>
  <si>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</si>
  <si>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</si>
  <si>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</si>
  <si>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</si>
  <si>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</si>
  <si>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</si>
  <si>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</si>
  <si>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</si>
  <si>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</si>
  <si>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</si>
  <si>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</si>
  <si>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</si>
  <si>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</si>
  <si>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</si>
  <si>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</si>
  <si>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</si>
  <si>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</si>
  <si>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</si>
  <si>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</si>
  <si>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</si>
  <si>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</si>
  <si>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</si>
  <si>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</si>
  <si>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</si>
  <si>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</si>
  <si>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</si>
  <si>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</si>
  <si>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</si>
  <si>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</si>
  <si>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</si>
  <si>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</si>
  <si>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</si>
  <si>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</si>
  <si>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</si>
  <si>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</si>
  <si>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</si>
  <si>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</si>
  <si>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</si>
  <si>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</si>
  <si>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</si>
  <si>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</si>
  <si>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</si>
  <si>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</si>
  <si>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</si>
  <si>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</si>
  <si>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</si>
  <si>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</si>
  <si>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</si>
  <si>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</si>
  <si>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</si>
  <si>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</si>
  <si>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</si>
  <si>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</si>
  <si>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</si>
  <si>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</si>
  <si>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</si>
  <si>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</si>
  <si>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</si>
  <si>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</si>
  <si>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</si>
  <si>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</si>
  <si>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</si>
  <si>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</si>
  <si>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</si>
  <si>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</si>
  <si>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</si>
  <si>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</si>
  <si>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</si>
  <si>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</si>
  <si>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</si>
  <si>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</si>
  <si>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</si>
  <si>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</si>
  <si>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</si>
  <si>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</si>
  <si>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</si>
  <si>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</si>
  <si>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</si>
  <si>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</si>
  <si>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</si>
  <si>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</si>
  <si>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</si>
  <si>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</si>
  <si>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</si>
  <si>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</si>
  <si>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</si>
  <si>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</si>
  <si>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</si>
  <si>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</si>
  <si>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</si>
  <si>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</si>
  <si>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</si>
  <si>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</si>
  <si>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</si>
  <si>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</si>
  <si>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</si>
  <si>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</si>
  <si>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</si>
  <si>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</si>
  <si>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</si>
  <si>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</si>
  <si>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</si>
  <si>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</si>
  <si>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</si>
  <si>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</si>
  <si>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</si>
  <si>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</si>
  <si>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</si>
  <si>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</si>
  <si>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</si>
  <si>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</si>
  <si>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</si>
  <si>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</si>
  <si>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</si>
  <si>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</si>
  <si>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</si>
  <si>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</si>
  <si>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</si>
  <si>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</si>
  <si>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</si>
  <si>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</si>
  <si>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</si>
  <si>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</si>
  <si>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</si>
  <si>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</si>
  <si>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</si>
  <si>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</si>
  <si>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</si>
  <si>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</si>
  <si>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</si>
  <si>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</si>
  <si>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</si>
  <si>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</si>
  <si>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</si>
  <si>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</si>
  <si>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</si>
  <si>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</si>
  <si>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</si>
  <si>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</si>
  <si>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</si>
  <si>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</si>
  <si>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</si>
  <si>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</si>
  <si>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</si>
  <si>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</si>
  <si>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</si>
  <si>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</si>
  <si>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</si>
  <si>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</si>
  <si>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</si>
  <si>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</si>
  <si>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</si>
  <si>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</si>
  <si>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</si>
  <si>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</si>
  <si>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</si>
  <si>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</si>
  <si>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</si>
  <si>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</si>
  <si>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</si>
  <si>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</si>
  <si>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</si>
  <si>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</si>
  <si>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</si>
  <si>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</si>
  <si>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</si>
  <si>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</si>
  <si>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</si>
  <si>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</si>
  <si>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</si>
  <si>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</si>
  <si>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</si>
  <si>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</si>
  <si>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</si>
  <si>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</si>
  <si>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</si>
  <si>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</si>
  <si>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</si>
  <si>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</si>
  <si>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</si>
  <si>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</si>
  <si>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</si>
  <si>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</si>
  <si>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</si>
  <si>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</si>
  <si>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</si>
  <si>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</si>
  <si>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</si>
  <si>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</si>
  <si>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</si>
  <si>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</si>
  <si>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</si>
  <si>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</si>
  <si>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</si>
  <si>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</si>
  <si>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</si>
  <si>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</si>
  <si>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</si>
  <si>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</si>
  <si>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</si>
  <si>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</si>
  <si>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</si>
  <si>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</si>
  <si>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</si>
  <si>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</si>
  <si>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</si>
  <si>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</si>
  <si>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</si>
  <si>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</si>
  <si>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</si>
  <si>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</si>
  <si>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</si>
  <si>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</si>
  <si>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</si>
  <si>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</si>
  <si>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</si>
  <si>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</si>
  <si>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</si>
  <si>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</si>
  <si>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</si>
  <si>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</si>
  <si>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</si>
  <si>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</si>
  <si>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</si>
  <si>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</si>
  <si>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</si>
  <si>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</si>
  <si>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</si>
  <si>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</si>
  <si>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</si>
  <si>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</si>
  <si>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</si>
  <si>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</si>
  <si>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</si>
  <si>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</si>
  <si>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</si>
  <si>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</si>
  <si>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</si>
  <si>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</si>
  <si>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</si>
  <si>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</si>
  <si>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</si>
  <si>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</si>
  <si>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</si>
  <si>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</si>
  <si>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</si>
  <si>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</si>
  <si>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</si>
  <si>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</si>
  <si>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</si>
  <si>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</si>
  <si>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</si>
  <si>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</si>
  <si>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</si>
  <si>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</si>
  <si>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</si>
  <si>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</si>
  <si>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</si>
  <si>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</si>
  <si>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</si>
  <si>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</si>
  <si>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</si>
  <si>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</si>
  <si>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</si>
  <si>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</si>
  <si>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</si>
  <si>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</si>
  <si>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</si>
  <si>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</si>
  <si>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</si>
  <si>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</si>
  <si>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</si>
  <si>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</si>
  <si>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</si>
  <si>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</si>
  <si>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</si>
  <si>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</si>
  <si>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</si>
  <si>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</si>
  <si>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</si>
  <si>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</si>
  <si>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</si>
  <si>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</si>
  <si>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</si>
  <si>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</si>
  <si>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</si>
  <si>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</si>
  <si>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</si>
  <si>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</si>
  <si>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</si>
  <si>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</si>
  <si>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</si>
  <si>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</si>
  <si>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</si>
  <si>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</si>
  <si>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</si>
  <si>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</si>
  <si>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</si>
  <si>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</si>
  <si>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</si>
  <si>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</si>
  <si>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</si>
  <si>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</si>
  <si>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</si>
  <si>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</si>
  <si>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</si>
  <si>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</si>
  <si>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</si>
  <si>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</si>
  <si>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</si>
  <si>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</si>
  <si>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</si>
  <si>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</si>
  <si>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</si>
  <si>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</si>
  <si>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</si>
  <si>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</si>
  <si>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</si>
  <si>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</si>
  <si>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</si>
  <si>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</si>
  <si>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</si>
  <si>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</si>
  <si>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</si>
  <si>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</si>
  <si>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</si>
  <si>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</si>
  <si>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</si>
  <si>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</si>
  <si>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</si>
  <si>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</si>
  <si>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</si>
  <si>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</si>
  <si>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</si>
  <si>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</si>
  <si>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</si>
  <si>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</si>
  <si>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</si>
  <si>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</si>
  <si>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</si>
  <si>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</si>
  <si>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</si>
  <si>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</si>
  <si>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</si>
  <si>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</si>
  <si>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</si>
  <si>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</si>
  <si>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</si>
  <si>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</si>
  <si>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</si>
  <si>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</si>
  <si>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</si>
  <si>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</si>
  <si>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</si>
  <si>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</si>
  <si>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</si>
  <si>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</si>
  <si>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</si>
  <si>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</si>
  <si>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</si>
  <si>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</si>
  <si>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</si>
  <si>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</si>
  <si>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</si>
  <si>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</si>
  <si>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</si>
  <si>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</si>
  <si>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</si>
  <si>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</si>
  <si>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</si>
  <si>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</si>
  <si>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</si>
  <si>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</si>
  <si>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</si>
  <si>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</si>
  <si>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</si>
  <si>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</si>
  <si>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</si>
  <si>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</si>
  <si>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</si>
  <si>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</si>
  <si>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</si>
  <si>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</si>
  <si>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</si>
  <si>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</si>
  <si>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</si>
  <si>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</si>
  <si>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</si>
  <si>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</si>
  <si>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</si>
  <si>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</si>
  <si>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</si>
  <si>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</si>
  <si>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</si>
  <si>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</si>
  <si>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</si>
  <si>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</si>
  <si>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</si>
  <si>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</si>
  <si>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</si>
  <si>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</si>
  <si>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</si>
  <si>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</si>
  <si>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</si>
  <si>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</si>
  <si>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</si>
  <si>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</si>
  <si>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</si>
  <si>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</si>
  <si>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</si>
  <si>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</si>
  <si>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</si>
  <si>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</si>
  <si>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</si>
  <si>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</si>
  <si>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</si>
  <si>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</si>
  <si>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</si>
  <si>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</si>
  <si>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</si>
  <si>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</si>
  <si>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</si>
  <si>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</si>
  <si>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</si>
  <si>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</si>
  <si>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</si>
  <si>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</si>
  <si>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</si>
  <si>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</si>
  <si>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</si>
  <si>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</si>
  <si>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</si>
  <si>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</si>
  <si>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</si>
  <si>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</si>
  <si>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</si>
  <si>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</si>
  <si>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</si>
  <si>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</si>
  <si>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</si>
  <si>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</si>
  <si>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</si>
  <si>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</si>
  <si>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</si>
  <si>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</si>
  <si>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</si>
  <si>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</si>
  <si>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</si>
  <si>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</si>
  <si>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</si>
  <si>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</si>
  <si>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</si>
  <si>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</si>
  <si>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</si>
  <si>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</si>
  <si>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</si>
  <si>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</si>
  <si>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</si>
  <si>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</si>
  <si>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</si>
  <si>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</si>
  <si>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</si>
  <si>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</si>
  <si>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</si>
  <si>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</si>
  <si>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</si>
  <si>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</si>
  <si>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</si>
  <si>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</si>
  <si>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</si>
  <si>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</si>
  <si>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</si>
  <si>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</si>
  <si>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</si>
  <si>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</si>
  <si>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</si>
  <si>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</si>
  <si>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</si>
  <si>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</si>
  <si>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</si>
  <si>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</si>
  <si>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</si>
  <si>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</si>
  <si>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</si>
  <si>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</si>
  <si>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</si>
  <si>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</si>
  <si>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</si>
  <si>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</si>
  <si>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</si>
  <si>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</si>
  <si>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</si>
  <si>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</si>
  <si>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</si>
  <si>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</si>
  <si>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</si>
  <si>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</si>
  <si>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</si>
  <si>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</si>
  <si>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</si>
  <si>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</si>
  <si>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</si>
  <si>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</si>
  <si>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</si>
  <si>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</si>
  <si>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</si>
  <si>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</si>
  <si>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</si>
  <si>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</si>
  <si>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</si>
  <si>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</si>
  <si>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</si>
  <si>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</si>
  <si>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</si>
  <si>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</si>
  <si>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</si>
  <si>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</si>
  <si>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</si>
  <si>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</si>
  <si>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</si>
  <si>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</si>
  <si>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</si>
  <si>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</si>
  <si>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</si>
  <si>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</si>
  <si>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</si>
  <si>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</si>
  <si>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</si>
  <si>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</si>
  <si>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</si>
  <si>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</si>
  <si>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</si>
  <si>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</si>
  <si>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</si>
  <si>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</si>
  <si>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</si>
  <si>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</si>
  <si>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</si>
  <si>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</si>
  <si>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</si>
  <si>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</si>
  <si>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</si>
  <si>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</si>
  <si>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</si>
  <si>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</si>
  <si>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</si>
  <si>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</si>
  <si>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</si>
  <si>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</si>
  <si>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</si>
  <si>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</si>
  <si>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</si>
  <si>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</si>
  <si>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</si>
  <si>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</si>
  <si>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</si>
  <si>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</si>
  <si>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</si>
  <si>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</si>
  <si>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</si>
  <si>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</si>
  <si>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</si>
  <si>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</si>
  <si>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</si>
  <si>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</si>
  <si>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</si>
  <si>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</si>
  <si>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</si>
  <si>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</si>
  <si>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</si>
  <si>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</si>
  <si>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</si>
  <si>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</si>
  <si>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</si>
  <si>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</si>
  <si>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</si>
  <si>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</si>
  <si>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</si>
  <si>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</si>
  <si>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</si>
  <si>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</si>
  <si>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</si>
  <si>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</si>
  <si>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</si>
  <si>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</si>
  <si>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</si>
  <si>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</si>
  <si>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</si>
  <si>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</si>
  <si>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</si>
  <si>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</si>
  <si>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</si>
  <si>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</si>
  <si>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</si>
  <si>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</si>
  <si>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</si>
  <si>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</si>
  <si>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</si>
  <si>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</si>
  <si>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</si>
  <si>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</si>
  <si>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</si>
  <si>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</si>
  <si>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</si>
  <si>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</si>
  <si>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</si>
  <si>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</si>
  <si>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</si>
  <si>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</si>
  <si>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</si>
  <si>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</si>
  <si>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</si>
  <si>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</si>
  <si>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</si>
  <si>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</si>
  <si>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</si>
  <si>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</si>
  <si>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</si>
  <si>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</si>
  <si>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</si>
  <si>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</si>
  <si>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</si>
  <si>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</si>
  <si>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</si>
  <si>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</si>
  <si>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</si>
  <si>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</si>
  <si>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</si>
  <si>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</si>
  <si>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</si>
  <si>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</si>
  <si>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</si>
  <si>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</si>
  <si>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</si>
  <si>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</si>
  <si>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</si>
  <si>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</si>
  <si>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</si>
  <si>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</si>
  <si>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</si>
  <si>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</si>
  <si>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</si>
  <si>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</si>
  <si>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</si>
  <si>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</si>
  <si>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</si>
  <si>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</si>
  <si>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</si>
  <si>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</si>
  <si>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</si>
  <si>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</si>
  <si>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</si>
  <si>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</si>
  <si>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</si>
  <si>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</si>
  <si>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</si>
  <si>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</si>
  <si>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</si>
  <si>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</si>
  <si>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</si>
  <si>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</si>
  <si>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</si>
  <si>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</si>
  <si>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</si>
  <si>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</si>
  <si>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</si>
  <si>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</si>
  <si>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</si>
  <si>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</si>
  <si>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</si>
  <si>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</si>
  <si>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</si>
  <si>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</si>
  <si>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</si>
  <si>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</si>
  <si>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</si>
  <si>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</si>
  <si>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</si>
  <si>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</si>
  <si>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</si>
  <si>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</si>
  <si>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</si>
  <si>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</si>
  <si>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</si>
  <si>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</si>
  <si>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</si>
  <si>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</si>
  <si>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</si>
  <si>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</si>
  <si>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</si>
  <si>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</si>
  <si>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</si>
  <si>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</si>
  <si>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</si>
  <si>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</si>
  <si>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</si>
  <si>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</si>
  <si>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</si>
  <si>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</si>
  <si>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</si>
  <si>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</si>
  <si>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</si>
  <si>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</si>
  <si>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</si>
  <si>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</si>
  <si>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</si>
  <si>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</si>
  <si>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</si>
  <si>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</si>
  <si>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</si>
  <si>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</si>
  <si>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</si>
  <si>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</si>
  <si>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</si>
  <si>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</si>
  <si>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</si>
  <si>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</si>
  <si>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</si>
  <si>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</si>
  <si>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</si>
  <si>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</si>
  <si>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</si>
  <si>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</si>
  <si>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</si>
  <si>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</si>
  <si>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</si>
  <si>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</si>
  <si>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</si>
  <si>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</si>
  <si>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</si>
  <si>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</si>
  <si>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</si>
  <si>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</si>
  <si>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</si>
  <si>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</si>
  <si>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</si>
  <si>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</si>
  <si>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</si>
  <si>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</si>
  <si>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</si>
  <si>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</si>
  <si>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</si>
  <si>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</si>
  <si>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</si>
  <si>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</si>
  <si>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</si>
  <si>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</si>
  <si>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</si>
  <si>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</si>
  <si>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</si>
  <si>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</si>
  <si>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</si>
  <si>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</si>
  <si>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</si>
  <si>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</si>
  <si>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</si>
  <si>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</si>
  <si>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</si>
  <si>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</si>
  <si>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</si>
  <si>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</si>
  <si>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</si>
  <si>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</si>
  <si>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</si>
  <si>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</si>
  <si>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</si>
  <si>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</si>
  <si>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</si>
  <si>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</si>
  <si>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</si>
  <si>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</si>
  <si>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</si>
  <si>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</si>
  <si>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</si>
  <si>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</si>
  <si>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</si>
  <si>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</si>
  <si>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</si>
  <si>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</si>
  <si>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</si>
  <si>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</si>
  <si>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</si>
  <si>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</si>
  <si>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</si>
  <si>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</si>
  <si>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</si>
  <si>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</si>
  <si>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</si>
  <si>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</si>
  <si>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</si>
  <si>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</si>
  <si>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</si>
  <si>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</si>
  <si>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</si>
  <si>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</si>
  <si>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</si>
  <si>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</si>
  <si>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</si>
  <si>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</si>
  <si>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</si>
  <si>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</si>
  <si>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</si>
  <si>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</si>
  <si>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</si>
  <si>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</si>
  <si>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</si>
  <si>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</si>
  <si>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</si>
  <si>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</si>
  <si>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</si>
  <si>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</si>
  <si>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</si>
  <si>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</si>
  <si>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</si>
  <si>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</si>
  <si>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</si>
  <si>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</si>
  <si>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</si>
  <si>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</si>
  <si>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</si>
  <si>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</si>
  <si>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</si>
  <si>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</si>
  <si>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</si>
  <si>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</si>
  <si>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</si>
  <si>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</si>
  <si>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</si>
  <si>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</si>
  <si>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</si>
  <si>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</si>
  <si>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</si>
  <si>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</si>
  <si>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</si>
  <si>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</si>
  <si>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</si>
  <si>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</si>
  <si>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</si>
  <si>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</si>
  <si>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</si>
  <si>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</si>
  <si>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</si>
  <si>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</si>
  <si>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</si>
  <si>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</si>
  <si>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</si>
  <si>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</si>
  <si>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</si>
  <si>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</si>
  <si>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</si>
  <si>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</si>
  <si>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</si>
  <si>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</si>
  <si>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</si>
  <si>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</si>
  <si>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</si>
  <si>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</si>
  <si>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</si>
  <si>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</si>
  <si>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</si>
  <si>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</si>
  <si>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</si>
  <si>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</si>
  <si>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</si>
  <si>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</si>
  <si>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</si>
  <si>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</si>
  <si>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</si>
  <si>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</si>
  <si>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</si>
  <si>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</si>
  <si>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</si>
  <si>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</si>
  <si>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</si>
  <si>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</si>
  <si>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</si>
  <si>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</si>
  <si>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</si>
  <si>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</si>
  <si>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</si>
  <si>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</si>
  <si>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</si>
  <si>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</si>
  <si>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</si>
  <si>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</si>
  <si>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</si>
  <si>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</si>
  <si>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</si>
  <si>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</si>
  <si>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</si>
  <si>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</si>
  <si>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</si>
  <si>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</si>
  <si>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</si>
  <si>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</si>
  <si>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</si>
  <si>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</si>
  <si>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</si>
  <si>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</si>
  <si>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</si>
  <si>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</si>
  <si>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</si>
  <si>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</si>
  <si>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</si>
  <si>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</si>
  <si>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</si>
  <si>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</si>
  <si>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</si>
  <si>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</si>
  <si>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</si>
  <si>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</si>
  <si>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</si>
  <si>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</si>
  <si>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</si>
  <si>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</si>
  <si>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</si>
  <si>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</si>
  <si>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</si>
  <si>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</si>
  <si>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</si>
  <si>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</si>
  <si>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</si>
  <si>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</si>
  <si>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</si>
  <si>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</si>
  <si>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</si>
  <si>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</si>
  <si>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</si>
  <si>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</si>
  <si>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</si>
  <si>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</si>
  <si>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</si>
  <si>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</si>
  <si>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</si>
  <si>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</si>
  <si>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</si>
  <si>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</si>
  <si>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</si>
  <si>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</si>
  <si>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</si>
  <si>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</si>
  <si>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</si>
  <si>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</si>
  <si>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</si>
  <si>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</si>
  <si>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</si>
  <si>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</si>
  <si>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</si>
  <si>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</si>
  <si>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</si>
  <si>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</si>
  <si>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</si>
  <si>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</si>
  <si>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</si>
  <si>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</si>
  <si>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</si>
  <si>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</si>
  <si>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</si>
  <si>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</si>
  <si>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</si>
  <si>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</si>
  <si>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</si>
  <si>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</si>
  <si>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</si>
  <si>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</si>
  <si>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</si>
  <si>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</si>
  <si>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</si>
  <si>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</si>
  <si>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</si>
  <si>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</si>
  <si>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</si>
  <si>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</si>
  <si>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</si>
  <si>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</si>
  <si>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</si>
  <si>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</si>
  <si>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</si>
  <si>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</si>
  <si>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</si>
  <si>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</si>
  <si>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</si>
  <si>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</si>
  <si>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</si>
  <si>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</si>
  <si>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</si>
  <si>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</si>
  <si>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</si>
  <si>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</si>
  <si>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</si>
  <si>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</si>
  <si>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</si>
  <si>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</si>
  <si>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</si>
  <si>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</si>
  <si>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</si>
  <si>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</si>
  <si>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</si>
  <si>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</si>
  <si>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</si>
  <si>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</si>
  <si>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</si>
  <si>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</si>
  <si>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</si>
  <si>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</si>
  <si>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</si>
  <si>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</si>
  <si>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</si>
  <si>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</si>
  <si>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</si>
  <si>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</si>
  <si>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</si>
  <si>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</si>
  <si>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</si>
  <si>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</si>
  <si>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</si>
  <si>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</si>
  <si>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</si>
  <si>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</si>
  <si>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</si>
  <si>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</si>
  <si>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</si>
  <si>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</si>
  <si>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</si>
  <si>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</si>
  <si>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</si>
  <si>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</si>
  <si>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</si>
  <si>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</si>
  <si>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</si>
  <si>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</si>
  <si>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</si>
  <si>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</si>
  <si>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</si>
  <si>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</si>
  <si>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</si>
  <si>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</si>
  <si>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</si>
  <si>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</si>
  <si>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</si>
  <si>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</si>
  <si>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</si>
  <si>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</si>
  <si>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</si>
  <si>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</si>
  <si>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</si>
  <si>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</si>
  <si>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</si>
  <si>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</si>
  <si>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</si>
  <si>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</si>
  <si>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</si>
  <si>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</si>
  <si>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</si>
  <si>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</si>
  <si>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</si>
  <si>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</si>
  <si>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</si>
  <si>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</si>
  <si>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</si>
  <si>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</si>
  <si>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</si>
  <si>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</si>
  <si>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</si>
  <si>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</si>
  <si>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</si>
  <si>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</si>
  <si>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</si>
  <si>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</si>
  <si>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</si>
  <si>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</si>
  <si>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</si>
  <si>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</si>
  <si>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</si>
  <si>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</si>
  <si>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</si>
  <si>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</si>
  <si>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</si>
  <si>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</si>
  <si>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</si>
  <si>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</si>
  <si>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</si>
  <si>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</si>
  <si>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</si>
  <si>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</si>
  <si>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</si>
  <si>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</si>
  <si>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</si>
  <si>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</si>
  <si>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</si>
  <si>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</si>
  <si>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</si>
  <si>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</si>
  <si>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</si>
  <si>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</si>
  <si>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</si>
  <si>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</si>
  <si>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</si>
  <si>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</si>
  <si>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</si>
  <si>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</si>
  <si>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</si>
  <si>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</si>
  <si>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</si>
  <si>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</si>
  <si>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</si>
  <si>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</si>
  <si>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</si>
  <si>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</si>
  <si>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</si>
  <si>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</si>
  <si>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</si>
  <si>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</si>
  <si>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</si>
  <si>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</si>
  <si>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</si>
  <si>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</si>
  <si>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</si>
  <si>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</si>
  <si>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</si>
  <si>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</si>
  <si>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</si>
  <si>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</si>
  <si>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</si>
  <si>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</si>
  <si>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</si>
  <si>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</si>
  <si>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</si>
  <si>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</si>
  <si>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</si>
  <si>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</si>
  <si>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</si>
  <si>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</si>
  <si>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</si>
  <si>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</si>
  <si>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</si>
  <si>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</si>
  <si>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</si>
  <si>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</si>
  <si>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</si>
  <si>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</si>
  <si>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</si>
  <si>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</si>
  <si>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</si>
  <si>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</si>
  <si>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</si>
  <si>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</si>
  <si>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</si>
  <si>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</si>
  <si>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</si>
  <si>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</si>
  <si>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</si>
  <si>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</si>
  <si>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</si>
  <si>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</si>
  <si>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</si>
  <si>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</si>
  <si>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</si>
  <si>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</si>
  <si>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</si>
  <si>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</si>
  <si>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</si>
  <si>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</si>
  <si>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</si>
  <si>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</si>
  <si>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</si>
  <si>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</si>
  <si>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</si>
  <si>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</si>
  <si>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</si>
  <si>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</si>
  <si>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</si>
  <si>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</si>
  <si>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</si>
  <si>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</si>
  <si>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</si>
  <si>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</si>
  <si>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</si>
  <si>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</si>
  <si>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</si>
  <si>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</si>
  <si>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</si>
  <si>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</si>
  <si>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</si>
  <si>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</si>
  <si>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</si>
  <si>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</si>
  <si>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</si>
  <si>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</si>
  <si>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</si>
  <si>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</si>
  <si>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</si>
  <si>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</si>
  <si>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</si>
  <si>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</si>
  <si>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</si>
  <si>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</si>
  <si>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</si>
  <si>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</si>
  <si>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</si>
  <si>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</si>
  <si>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</si>
  <si>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</si>
  <si>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</si>
  <si>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</si>
  <si>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</si>
  <si>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</si>
  <si>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</si>
  <si>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</si>
  <si>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</si>
  <si>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</si>
  <si>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</si>
  <si>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</si>
  <si>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</si>
  <si>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</si>
  <si>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</si>
  <si>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</si>
  <si>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</si>
  <si>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</si>
  <si>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</si>
  <si>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</si>
  <si>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</si>
  <si>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</si>
  <si>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</si>
  <si>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</si>
  <si>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</si>
  <si>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</si>
  <si>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</si>
  <si>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</si>
  <si>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</si>
  <si>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</si>
  <si>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</si>
  <si>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</si>
  <si>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</si>
  <si>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</si>
  <si>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</si>
  <si>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</si>
  <si>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</si>
  <si>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</si>
  <si>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</si>
  <si>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</si>
  <si>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</si>
  <si>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</si>
  <si>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</si>
  <si>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</si>
  <si>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</si>
  <si>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</si>
  <si>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</si>
  <si>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</si>
  <si>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</si>
  <si>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</si>
  <si>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</si>
  <si>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</si>
  <si>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</si>
  <si>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</si>
  <si>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</si>
  <si>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</si>
  <si>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</si>
  <si>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</si>
  <si>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</si>
  <si>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</si>
  <si>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</si>
  <si>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</si>
  <si>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</si>
  <si>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</si>
  <si>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</si>
  <si>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</si>
  <si>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</si>
  <si>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</si>
  <si>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</si>
  <si>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</si>
  <si>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</si>
  <si>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</si>
  <si>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</si>
  <si>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</si>
  <si>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</si>
  <si>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</si>
  <si>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</si>
  <si>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</si>
  <si>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</si>
  <si>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</si>
  <si>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</si>
  <si>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</si>
  <si>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</si>
  <si>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</si>
  <si>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</si>
  <si>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</si>
  <si>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</si>
  <si>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</si>
  <si>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</si>
  <si>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</si>
  <si>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</si>
  <si>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</si>
  <si>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</si>
  <si>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</si>
  <si>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</si>
  <si>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</si>
  <si>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</si>
  <si>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</si>
  <si>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</si>
  <si>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</si>
  <si>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</si>
  <si>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</si>
  <si>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</si>
  <si>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</si>
  <si>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</si>
  <si>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</si>
  <si>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</si>
  <si>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</si>
  <si>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</si>
  <si>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</si>
  <si>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</si>
  <si>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</si>
  <si>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</si>
  <si>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</si>
  <si>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</si>
  <si>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</si>
  <si>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</si>
  <si>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</si>
  <si>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</si>
  <si>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</si>
  <si>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</si>
  <si>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</si>
  <si>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</si>
  <si>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</si>
  <si>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</si>
  <si>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</si>
  <si>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</si>
  <si>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</si>
  <si>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</si>
  <si>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</si>
  <si>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</si>
  <si>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</si>
  <si>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</si>
  <si>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</si>
  <si>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</si>
  <si>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</si>
  <si>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</si>
  <si>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</si>
  <si>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</si>
  <si>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</si>
  <si>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</si>
  <si>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</si>
  <si>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</si>
  <si>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</si>
  <si>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</si>
  <si>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</si>
  <si>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</si>
  <si>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</si>
  <si>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</si>
  <si>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</si>
  <si>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</si>
  <si>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</si>
  <si>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</si>
  <si>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</si>
  <si>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</si>
  <si>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</si>
  <si>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</si>
  <si>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</si>
  <si>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</si>
  <si>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</si>
  <si>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</si>
  <si>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</si>
  <si>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</si>
  <si>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</si>
  <si>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</si>
  <si>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</si>
  <si>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</si>
  <si>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</si>
  <si>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</si>
  <si>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</si>
  <si>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</si>
  <si>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</si>
  <si>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</si>
  <si>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</si>
  <si>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</si>
  <si>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</si>
  <si>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</si>
  <si>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</si>
  <si>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</si>
  <si>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</si>
  <si>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</si>
  <si>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</si>
  <si>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</si>
  <si>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</si>
  <si>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</si>
  <si>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</si>
  <si>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</si>
  <si>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</si>
  <si>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</si>
  <si>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</si>
  <si>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</si>
  <si>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</si>
  <si>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</si>
  <si>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</si>
  <si>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</si>
  <si>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</si>
  <si>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</si>
  <si>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</si>
  <si>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</si>
  <si>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</si>
  <si>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</si>
  <si>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</si>
  <si>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</si>
  <si>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</si>
  <si>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</si>
  <si>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</si>
  <si>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</si>
  <si>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</si>
  <si>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</si>
  <si>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</si>
  <si>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</si>
  <si>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</si>
  <si>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</si>
  <si>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</si>
  <si>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</si>
  <si>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</si>
  <si>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</si>
  <si>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</si>
  <si>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</si>
  <si>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</si>
  <si>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</si>
  <si>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</si>
  <si>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</si>
  <si>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</si>
  <si>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</si>
  <si>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</si>
  <si>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</si>
  <si>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</si>
  <si>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</si>
  <si>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</si>
  <si>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</si>
  <si>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</si>
  <si>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</si>
  <si>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</si>
  <si>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</si>
  <si>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</si>
  <si>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</si>
  <si>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</si>
  <si>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</si>
  <si>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</si>
  <si>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</si>
  <si>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</si>
  <si>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</si>
  <si>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</si>
  <si>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</si>
  <si>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</si>
  <si>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</si>
  <si>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</si>
  <si>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</si>
  <si>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</si>
  <si>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</si>
  <si>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</si>
  <si>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</si>
  <si>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</si>
  <si>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</si>
  <si>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</si>
  <si>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</si>
  <si>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</si>
  <si>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</si>
  <si>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</si>
  <si>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</si>
  <si>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</si>
  <si>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</si>
  <si>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</si>
  <si>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</si>
  <si>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</si>
  <si>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</si>
  <si>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</si>
  <si>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</si>
  <si>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</si>
  <si>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</si>
  <si>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</si>
  <si>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</si>
  <si>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</si>
  <si>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</si>
  <si>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</si>
  <si>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</si>
  <si>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</si>
  <si>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</si>
  <si>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</si>
  <si>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</si>
  <si>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</si>
  <si>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</si>
  <si>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</si>
  <si>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</si>
  <si>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</si>
  <si>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</si>
  <si>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</si>
  <si>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</si>
  <si>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</si>
  <si>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</si>
  <si>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</si>
  <si>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</si>
  <si>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</si>
  <si>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</si>
  <si>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</si>
  <si>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</si>
  <si>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</si>
  <si>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</si>
  <si>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</si>
  <si>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</si>
  <si>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</si>
  <si>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</si>
  <si>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</si>
  <si>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</si>
  <si>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</si>
  <si>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</si>
  <si>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</si>
  <si>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</si>
  <si>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</si>
  <si>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</si>
  <si>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</si>
  <si>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</si>
  <si>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</si>
  <si>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</si>
  <si>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</si>
  <si>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</si>
  <si>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</si>
  <si>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</si>
  <si>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</si>
  <si>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</si>
  <si>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</si>
  <si>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</si>
  <si>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</si>
  <si>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</si>
  <si>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</si>
  <si>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</si>
  <si>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</si>
  <si>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</si>
  <si>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</si>
  <si>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</si>
  <si>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</si>
  <si>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</si>
  <si>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</si>
  <si>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</si>
  <si>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</si>
  <si>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</si>
  <si>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</si>
  <si>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</si>
  <si>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</si>
  <si>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</si>
  <si>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</si>
  <si>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</si>
  <si>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</si>
  <si>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</si>
  <si>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</si>
  <si>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</si>
  <si>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</si>
  <si>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</si>
  <si>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</si>
  <si>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</si>
  <si>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</si>
  <si>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</si>
  <si>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</si>
  <si>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</si>
  <si>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</si>
  <si>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</si>
  <si>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</si>
  <si>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</si>
  <si>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</si>
  <si>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</si>
  <si>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</si>
  <si>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</si>
  <si>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</si>
  <si>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</si>
  <si>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</si>
  <si>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</si>
  <si>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</si>
  <si>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</si>
  <si>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</si>
  <si>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</si>
  <si>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</si>
  <si>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</si>
  <si>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</si>
  <si>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</si>
  <si>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</si>
  <si>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</si>
  <si>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</si>
  <si>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</si>
  <si>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</si>
  <si>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</si>
  <si>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</si>
  <si>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</si>
  <si>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</si>
  <si>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</si>
  <si>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</si>
  <si>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</si>
  <si>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</si>
  <si>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</si>
  <si>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</si>
  <si>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</si>
  <si>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</si>
  <si>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</si>
  <si>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</si>
  <si>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</si>
  <si>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</si>
  <si>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</si>
  <si>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</si>
  <si>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</si>
  <si>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</si>
  <si>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</si>
  <si>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</si>
  <si>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</si>
  <si>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</si>
  <si>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</si>
  <si>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</si>
  <si>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</si>
  <si>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</si>
  <si>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</si>
  <si>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</si>
  <si>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</si>
  <si>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</si>
  <si>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</si>
  <si>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</si>
  <si>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</si>
  <si>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</si>
  <si>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</si>
  <si>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</si>
  <si>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</si>
  <si>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</si>
  <si>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</si>
  <si>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</si>
  <si>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</si>
  <si>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</si>
  <si>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</si>
  <si>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</si>
  <si>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</si>
  <si>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</si>
  <si>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</si>
  <si>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</si>
  <si>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</si>
  <si>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</si>
  <si>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</si>
  <si>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</si>
  <si>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</si>
  <si>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</si>
  <si>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</si>
  <si>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</si>
  <si>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</si>
  <si>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</si>
  <si>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</si>
  <si>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</si>
  <si>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</si>
  <si>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</si>
  <si>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</si>
  <si>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</si>
  <si>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</si>
  <si>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</si>
  <si>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</si>
  <si>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</si>
  <si>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</si>
  <si>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</si>
  <si>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</si>
  <si>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</si>
  <si>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</si>
  <si>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</si>
  <si>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</si>
  <si>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</si>
  <si>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</si>
  <si>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</si>
  <si>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</si>
  <si>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</si>
  <si>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</si>
  <si>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</si>
  <si>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</si>
  <si>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</si>
  <si>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</si>
  <si>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</si>
  <si>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</si>
  <si>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</si>
  <si>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</si>
  <si>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</si>
  <si>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</si>
  <si>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</si>
  <si>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</si>
  <si>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</si>
  <si>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</si>
  <si>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</si>
  <si>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</si>
  <si>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</si>
  <si>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</si>
  <si>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</si>
  <si>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</si>
  <si>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</si>
  <si>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</si>
  <si>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</si>
  <si>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</si>
  <si>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</si>
  <si>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</si>
  <si>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</si>
  <si>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</si>
  <si>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</si>
  <si>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</si>
  <si>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</si>
  <si>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</si>
  <si>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</si>
  <si>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</si>
  <si>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</si>
  <si>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</si>
  <si>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</si>
  <si>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</si>
  <si>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</si>
  <si>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</si>
  <si>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</si>
  <si>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</si>
  <si>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</si>
  <si>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</si>
  <si>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</si>
  <si>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</si>
  <si>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</si>
  <si>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</si>
  <si>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</si>
  <si>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</si>
  <si>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</si>
  <si>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</si>
  <si>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</si>
  <si>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</si>
  <si>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</si>
  <si>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</si>
  <si>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</si>
  <si>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</si>
  <si>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</si>
  <si>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</si>
  <si>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</si>
  <si>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</si>
  <si>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</si>
  <si>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</si>
  <si>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</si>
  <si>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</si>
  <si>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</si>
  <si>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</si>
  <si>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</si>
  <si>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</si>
  <si>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</si>
  <si>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</si>
  <si>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</si>
  <si>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</si>
  <si>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</si>
  <si>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</si>
  <si>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</si>
  <si>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</si>
  <si>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</si>
  <si>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</si>
  <si>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</si>
  <si>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</si>
  <si>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</si>
  <si>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</si>
  <si>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</si>
  <si>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</si>
  <si>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</si>
  <si>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</si>
  <si>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</si>
  <si>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</si>
  <si>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</si>
  <si>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</si>
  <si>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</si>
  <si>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</si>
  <si>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</si>
  <si>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</si>
  <si>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</si>
  <si>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</si>
  <si>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</si>
  <si>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</si>
  <si>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</si>
  <si>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</si>
  <si>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</si>
  <si>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</si>
  <si>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</si>
  <si>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</si>
  <si>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</si>
  <si>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</si>
  <si>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</si>
  <si>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</si>
  <si>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</si>
  <si>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</si>
  <si>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</si>
  <si>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</si>
  <si>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</si>
  <si>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</si>
  <si>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</si>
  <si>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</si>
  <si>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</si>
  <si>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</si>
  <si>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</si>
  <si>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</si>
  <si>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</si>
  <si>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</si>
  <si>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</si>
  <si>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</si>
  <si>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</si>
  <si>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</si>
  <si>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</si>
  <si>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</si>
  <si>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</si>
  <si>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</si>
  <si>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</si>
  <si>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</si>
  <si>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</si>
  <si>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</si>
  <si>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</si>
  <si>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</si>
  <si>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</si>
  <si>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</si>
  <si>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</si>
  <si>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</si>
  <si>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</si>
  <si>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</si>
  <si>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</si>
  <si>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</si>
  <si>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</si>
  <si>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</si>
  <si>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</si>
  <si>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</si>
  <si>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</si>
  <si>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</si>
  <si>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</si>
  <si>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</si>
  <si>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</si>
  <si>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</si>
  <si>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</si>
  <si>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</si>
  <si>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</si>
  <si>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</si>
  <si>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</si>
  <si>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</si>
  <si>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</si>
  <si>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</si>
  <si>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</si>
  <si>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</si>
  <si>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</si>
  <si>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</si>
  <si>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</si>
  <si>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</si>
  <si>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</si>
  <si>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</si>
  <si>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</si>
  <si>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</si>
  <si>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</si>
  <si>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</si>
  <si>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</si>
  <si>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</si>
  <si>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</si>
  <si>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</si>
  <si>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</si>
  <si>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</si>
  <si>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</si>
  <si>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</si>
  <si>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</si>
  <si>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</si>
  <si>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</si>
  <si>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</si>
  <si>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</si>
  <si>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</si>
  <si>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</si>
  <si>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</si>
  <si>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</si>
  <si>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</si>
  <si>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</si>
  <si>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</si>
  <si>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</si>
  <si>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</si>
  <si>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</si>
  <si>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</si>
  <si>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</si>
  <si>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</si>
  <si>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</si>
  <si>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</si>
  <si>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</si>
  <si>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</si>
  <si>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</si>
  <si>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</si>
  <si>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</si>
  <si>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</si>
  <si>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</si>
  <si>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</si>
  <si>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</si>
  <si>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</si>
  <si>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</si>
  <si>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</si>
  <si>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</si>
  <si>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</si>
  <si>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</si>
  <si>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</si>
  <si>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</si>
  <si>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</si>
  <si>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</si>
  <si>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</si>
  <si>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</si>
  <si>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</si>
  <si>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</si>
  <si>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</si>
  <si>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</si>
  <si>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</si>
  <si>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</si>
  <si>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</si>
  <si>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</si>
  <si>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</si>
  <si>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</si>
  <si>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</si>
  <si>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</si>
  <si>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</si>
  <si>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</si>
  <si>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</si>
  <si>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</si>
  <si>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</si>
  <si>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</si>
  <si>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</si>
  <si>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</si>
  <si>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</si>
  <si>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</si>
  <si>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</si>
  <si>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</si>
  <si>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</si>
  <si>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</si>
  <si>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</si>
  <si>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</si>
  <si>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</si>
  <si>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</si>
  <si>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</si>
  <si>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</si>
  <si>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</si>
  <si>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</si>
  <si>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</si>
  <si>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</si>
  <si>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</si>
  <si>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</si>
  <si>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</si>
  <si>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</si>
  <si>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</si>
  <si>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</si>
  <si>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</si>
  <si>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</si>
  <si>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</si>
  <si>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</si>
  <si>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</si>
  <si>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</si>
  <si>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</si>
  <si>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</si>
  <si>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</si>
  <si>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</si>
  <si>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</si>
  <si>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</si>
  <si>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</si>
  <si>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</si>
  <si>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</si>
  <si>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</si>
  <si>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</si>
  <si>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</si>
  <si>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</si>
  <si>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</si>
  <si>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</si>
  <si>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</si>
  <si>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</si>
  <si>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</si>
  <si>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</si>
  <si>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</si>
  <si>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</si>
  <si>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</si>
  <si>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</si>
  <si>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</si>
  <si>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</si>
  <si>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</si>
  <si>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</si>
  <si>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</si>
  <si>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</si>
  <si>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</si>
  <si>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</si>
  <si>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</si>
  <si>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</si>
  <si>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</si>
  <si>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</si>
  <si>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</si>
  <si>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</si>
  <si>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</si>
  <si>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</si>
  <si>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</si>
  <si>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</si>
  <si>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</si>
  <si>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</si>
  <si>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</si>
  <si>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</si>
  <si>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</si>
  <si>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</si>
  <si>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</si>
  <si>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</si>
  <si>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</si>
  <si>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</si>
  <si>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</si>
  <si>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</si>
  <si>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</si>
  <si>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</si>
  <si>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</si>
  <si>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</si>
  <si>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</si>
  <si>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</si>
  <si>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</si>
  <si>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</si>
  <si>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</si>
  <si>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</si>
  <si>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</si>
  <si>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</si>
  <si>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</si>
  <si>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</si>
  <si>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</si>
  <si>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</si>
  <si>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</si>
  <si>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</si>
  <si>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</si>
  <si>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</si>
  <si>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</si>
  <si>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</si>
  <si>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</si>
  <si>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</si>
  <si>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</si>
  <si>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</si>
  <si>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</si>
  <si>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</si>
  <si>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</si>
  <si>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</si>
  <si>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</si>
  <si>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</si>
  <si>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</si>
  <si>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</si>
  <si>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</si>
  <si>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</si>
  <si>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</si>
  <si>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</si>
  <si>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</si>
  <si>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</si>
  <si>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</si>
  <si>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</si>
  <si>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</si>
  <si>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</si>
  <si>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</si>
  <si>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</si>
  <si>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</si>
  <si>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</si>
  <si>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</si>
  <si>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</si>
  <si>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</si>
  <si>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</si>
  <si>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</si>
  <si>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</si>
  <si>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</si>
  <si>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</si>
  <si>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</si>
  <si>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</si>
  <si>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</si>
  <si>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</si>
  <si>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</si>
  <si>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</si>
  <si>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</si>
  <si>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</si>
  <si>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</si>
  <si>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</si>
  <si>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</si>
  <si>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</si>
  <si>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</si>
  <si>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</si>
  <si>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</si>
  <si>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</si>
  <si>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</si>
  <si>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</si>
  <si>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</si>
  <si>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</si>
  <si>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</si>
  <si>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</si>
  <si>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</si>
  <si>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</si>
  <si>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</si>
  <si>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</si>
  <si>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</si>
  <si>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</si>
  <si>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</si>
  <si>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</si>
  <si>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</si>
  <si>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</si>
  <si>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</si>
  <si>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</si>
  <si>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</si>
  <si>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</si>
  <si>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</si>
  <si>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</si>
  <si>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</si>
  <si>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</si>
  <si>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</si>
  <si>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</si>
  <si>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</si>
  <si>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</si>
  <si>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</si>
  <si>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</si>
  <si>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</si>
  <si>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</si>
  <si>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</si>
  <si>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</si>
  <si>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</si>
  <si>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</si>
  <si>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</si>
  <si>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</si>
  <si>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</si>
  <si>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</si>
  <si>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</si>
  <si>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</si>
  <si>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</si>
  <si>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</si>
  <si>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</si>
  <si>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</si>
  <si>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</si>
  <si>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</si>
  <si>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</si>
  <si>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</si>
  <si>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</si>
  <si>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</si>
  <si>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</si>
  <si>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</si>
  <si>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</si>
  <si>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</si>
  <si>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</si>
  <si>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</si>
  <si>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</si>
  <si>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</si>
  <si>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</si>
  <si>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</si>
  <si>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</si>
  <si>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</si>
  <si>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</si>
  <si>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</si>
  <si>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</si>
  <si>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</si>
  <si>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</si>
  <si>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</si>
  <si>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</si>
  <si>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</si>
  <si>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</si>
  <si>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</si>
  <si>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</si>
  <si>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</si>
  <si>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</si>
  <si>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</si>
  <si>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</si>
  <si>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</si>
  <si>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</si>
  <si>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</si>
  <si>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</si>
  <si>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</si>
  <si>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</si>
  <si>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</si>
  <si>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</si>
  <si>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</si>
  <si>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</si>
  <si>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</si>
  <si>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</si>
  <si>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</si>
  <si>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</si>
  <si>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</si>
  <si>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</si>
  <si>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</si>
  <si>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</si>
  <si>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</si>
  <si>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</si>
  <si>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</si>
  <si>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</si>
  <si>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</si>
  <si>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</si>
  <si>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</si>
  <si>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</si>
  <si>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</si>
  <si>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</si>
  <si>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</si>
  <si>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</si>
  <si>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</si>
  <si>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</si>
  <si>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</si>
  <si>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</si>
  <si>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</si>
  <si>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</si>
  <si>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</si>
  <si>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</si>
  <si>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</si>
  <si>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</si>
  <si>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</si>
  <si>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</si>
  <si>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</si>
  <si>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</si>
  <si>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</si>
  <si>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</si>
  <si>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</si>
  <si>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</si>
  <si>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</si>
  <si>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</si>
  <si>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</si>
  <si>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</si>
  <si>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</si>
  <si>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</si>
  <si>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</si>
  <si>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</si>
  <si>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</si>
  <si>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</si>
  <si>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</si>
  <si>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</si>
  <si>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</si>
  <si>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</si>
  <si>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</si>
  <si>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</si>
  <si>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</si>
  <si>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</si>
  <si>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</si>
  <si>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</si>
  <si>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</si>
  <si>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</si>
  <si>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</si>
  <si>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</si>
  <si>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</si>
  <si>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</si>
  <si>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</si>
  <si>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</si>
  <si>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</si>
  <si>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</si>
  <si>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</si>
  <si>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</si>
  <si>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</si>
  <si>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</si>
  <si>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</si>
  <si>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</si>
  <si>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</si>
  <si>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</si>
  <si>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</si>
  <si>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</si>
  <si>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</si>
  <si>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</si>
  <si>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</si>
  <si>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</si>
  <si>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</si>
  <si>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</si>
  <si>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</si>
  <si>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</si>
  <si>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</si>
  <si>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</si>
  <si>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</si>
  <si>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</si>
  <si>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</si>
  <si>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</si>
  <si>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</si>
  <si>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</si>
  <si>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</si>
  <si>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</si>
  <si>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</si>
  <si>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</si>
  <si>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</si>
  <si>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</si>
  <si>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</si>
  <si>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</si>
  <si>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</si>
  <si>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</si>
  <si>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</si>
  <si>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</si>
  <si>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</si>
  <si>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</si>
  <si>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</si>
  <si>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</si>
  <si>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</si>
  <si>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</si>
  <si>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</si>
  <si>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</si>
  <si>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</si>
  <si>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</si>
  <si>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</si>
  <si>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</si>
  <si>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</si>
  <si>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</si>
  <si>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</si>
  <si>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</si>
  <si>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</si>
  <si>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</si>
  <si>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</si>
  <si>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</si>
  <si>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</si>
  <si>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</si>
  <si>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</si>
  <si>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</si>
  <si>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</si>
  <si>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</si>
  <si>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</si>
  <si>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</si>
  <si>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</si>
  <si>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</si>
  <si>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</si>
  <si>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</si>
  <si>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</si>
  <si>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</si>
  <si>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</si>
  <si>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</si>
  <si>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</si>
  <si>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</si>
  <si>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</si>
  <si>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</si>
  <si>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</si>
  <si>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</si>
  <si>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</si>
  <si>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</si>
  <si>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</si>
  <si>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</si>
  <si>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</si>
  <si>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</si>
  <si>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</si>
  <si>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</si>
  <si>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</si>
  <si>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</si>
  <si>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</si>
  <si>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</si>
  <si>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</si>
  <si>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</si>
  <si>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</si>
  <si>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</si>
  <si>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</si>
  <si>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</si>
  <si>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</si>
  <si>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</si>
  <si>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</si>
  <si>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</si>
  <si>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</si>
  <si>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</si>
  <si>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</si>
  <si>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</si>
  <si>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</si>
  <si>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</si>
  <si>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</si>
  <si>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</si>
  <si>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</si>
  <si>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</si>
  <si>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</si>
  <si>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</si>
  <si>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</si>
  <si>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</si>
  <si>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</si>
  <si>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</si>
  <si>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</si>
  <si>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</si>
  <si>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</si>
  <si>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</si>
  <si>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</si>
  <si>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</si>
  <si>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</si>
  <si>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</si>
  <si>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</si>
  <si>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</si>
  <si>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</si>
  <si>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</si>
  <si>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</si>
  <si>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</si>
  <si>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</si>
  <si>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</si>
  <si>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</si>
  <si>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</si>
  <si>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</si>
  <si>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</si>
  <si>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</si>
  <si>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</si>
  <si>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</si>
  <si>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</si>
  <si>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</si>
  <si>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</si>
  <si>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</si>
  <si>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</si>
  <si>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</si>
  <si>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</si>
  <si>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</si>
  <si>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</si>
  <si>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</si>
  <si>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</si>
  <si>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</si>
  <si>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</si>
  <si>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</si>
  <si>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</si>
  <si>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</si>
  <si>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</si>
  <si>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</si>
  <si>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</si>
  <si>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</si>
  <si>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</si>
  <si>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</si>
  <si>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</si>
  <si>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</si>
  <si>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</si>
  <si>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</si>
  <si>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</si>
  <si>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</si>
  <si>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</si>
  <si>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</si>
  <si>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</si>
  <si>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</si>
  <si>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</si>
  <si>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</si>
  <si>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</si>
  <si>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</si>
  <si>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</si>
  <si>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</si>
  <si>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</si>
  <si>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</si>
  <si>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</si>
  <si>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</si>
  <si>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</si>
  <si>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</si>
  <si>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</si>
  <si>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</si>
  <si>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</si>
  <si>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</si>
  <si>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</si>
  <si>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</si>
  <si>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</si>
  <si>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</si>
  <si>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</si>
  <si>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</si>
  <si>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</si>
  <si>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</si>
  <si>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</si>
  <si>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</si>
  <si>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</si>
  <si>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</si>
  <si>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</si>
  <si>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</si>
  <si>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</si>
  <si>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</si>
  <si>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</si>
  <si>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</si>
  <si>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</si>
  <si>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</si>
  <si>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</si>
  <si>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</si>
  <si>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</si>
  <si>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</si>
  <si>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</si>
  <si>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</si>
  <si>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</si>
  <si>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</si>
  <si>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</si>
  <si>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</si>
  <si>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</si>
  <si>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</si>
  <si>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</si>
  <si>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</si>
  <si>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</si>
  <si>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</si>
  <si>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</si>
  <si>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</si>
  <si>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</si>
  <si>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</si>
  <si>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</si>
  <si>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</si>
  <si>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</si>
  <si>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</si>
  <si>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</si>
  <si>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</si>
  <si>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</si>
  <si>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</si>
  <si>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</si>
  <si>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</si>
  <si>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</si>
  <si>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</si>
  <si>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</si>
  <si>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</si>
  <si>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</si>
  <si>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</si>
  <si>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</si>
  <si>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</si>
  <si>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</si>
  <si>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</si>
  <si>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</si>
  <si>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</si>
  <si>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</si>
  <si>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</si>
  <si>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</si>
  <si>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</si>
  <si>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</si>
  <si>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</si>
  <si>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</si>
  <si>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</si>
  <si>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</si>
  <si>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</si>
  <si>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</si>
  <si>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</si>
  <si>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</si>
  <si>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</si>
  <si>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</si>
  <si>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</si>
  <si>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</si>
  <si>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</si>
  <si>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</si>
  <si>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</si>
  <si>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</si>
  <si>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</si>
  <si>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</si>
  <si>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</si>
  <si>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</si>
  <si>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</si>
  <si>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</si>
  <si>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</si>
  <si>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</si>
  <si>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</si>
  <si>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</si>
  <si>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</si>
  <si>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</si>
  <si>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</si>
  <si>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</si>
  <si>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</si>
  <si>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</si>
  <si>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</si>
  <si>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</si>
  <si>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</si>
  <si>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</si>
  <si>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</si>
  <si>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</si>
  <si>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</si>
  <si>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</si>
  <si>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</si>
  <si>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</si>
  <si>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</si>
  <si>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</si>
  <si>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</si>
  <si>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</si>
  <si>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</si>
  <si>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</si>
  <si>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</si>
  <si>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</si>
  <si>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</si>
  <si>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</si>
  <si>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</si>
  <si>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</si>
  <si>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</si>
  <si>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</si>
  <si>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</si>
  <si>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</si>
  <si>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</si>
  <si>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</si>
  <si>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</si>
  <si>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</si>
  <si>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</si>
  <si>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</si>
  <si>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</si>
  <si>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</si>
  <si>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</si>
  <si>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</si>
  <si>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</si>
  <si>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</si>
  <si>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</si>
  <si>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</si>
  <si>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</si>
  <si>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</si>
  <si>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</si>
  <si>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</si>
  <si>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</si>
  <si>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</si>
  <si>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</si>
  <si>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</si>
  <si>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</si>
  <si>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</si>
  <si>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</si>
  <si>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</si>
  <si>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</si>
  <si>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</si>
  <si>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</si>
  <si>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</si>
  <si>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</si>
  <si>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</si>
  <si>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</si>
  <si>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</si>
  <si>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</si>
  <si>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</si>
  <si>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</si>
  <si>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</si>
  <si>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</si>
  <si>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</si>
  <si>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</si>
  <si>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</si>
  <si>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</si>
  <si>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</si>
  <si>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</si>
  <si>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</si>
  <si>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</si>
  <si>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</si>
  <si>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</si>
  <si>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</si>
  <si>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</si>
  <si>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</si>
  <si>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</si>
  <si>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</si>
  <si>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</si>
  <si>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</si>
  <si>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</si>
  <si>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</si>
  <si>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</si>
  <si>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</si>
  <si>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</si>
  <si>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</si>
  <si>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</si>
  <si>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</si>
  <si>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</si>
  <si>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</si>
  <si>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</si>
  <si>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</si>
  <si>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</si>
  <si>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</si>
  <si>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</si>
  <si>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</si>
  <si>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</si>
  <si>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</si>
  <si>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</si>
  <si>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</si>
  <si>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</si>
  <si>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</si>
  <si>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</si>
  <si>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</si>
  <si>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</si>
  <si>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</si>
  <si>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</si>
  <si>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</si>
  <si>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</si>
  <si>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</si>
  <si>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</si>
  <si>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</si>
  <si>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</si>
  <si>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</si>
  <si>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</si>
  <si>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</si>
  <si>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</si>
  <si>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</si>
  <si>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</si>
  <si>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</si>
  <si>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</si>
  <si>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</si>
  <si>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</si>
  <si>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</si>
  <si>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</si>
  <si>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</si>
  <si>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</si>
  <si>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</si>
  <si>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</si>
  <si>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</si>
  <si>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</si>
  <si>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</si>
  <si>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</si>
  <si>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</si>
  <si>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</si>
  <si>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</si>
  <si>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</si>
  <si>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</si>
  <si>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</si>
  <si>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</si>
  <si>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</si>
  <si>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</si>
  <si>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</si>
  <si>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</si>
  <si>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</si>
  <si>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</si>
  <si>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</si>
  <si>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</si>
  <si>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</si>
  <si>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</si>
  <si>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</si>
  <si>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</si>
  <si>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</si>
  <si>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</si>
  <si>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</si>
  <si>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</si>
  <si>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</si>
  <si>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</si>
  <si>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</si>
  <si>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</si>
  <si>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</si>
  <si>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</si>
  <si>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</si>
  <si>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</si>
  <si>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</si>
  <si>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</si>
  <si>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</si>
  <si>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</si>
  <si>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</si>
  <si>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</si>
  <si>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</si>
  <si>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</si>
  <si>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</si>
  <si>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</si>
  <si>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</si>
  <si>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</si>
  <si>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</si>
  <si>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</si>
  <si>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</si>
  <si>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</si>
  <si>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</si>
  <si>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</si>
  <si>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</si>
  <si>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</si>
  <si>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</si>
  <si>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</si>
  <si>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</si>
  <si>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</si>
  <si>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</si>
  <si>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</si>
  <si>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</si>
  <si>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</si>
  <si>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</si>
  <si>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</si>
  <si>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</si>
  <si>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</si>
  <si>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</si>
  <si>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</si>
  <si>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</si>
  <si>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</si>
  <si>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</si>
  <si>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</si>
  <si>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</si>
  <si>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</si>
  <si>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</si>
  <si>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</si>
  <si>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</si>
  <si>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</si>
  <si>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</si>
  <si>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</si>
  <si>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</si>
  <si>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</si>
  <si>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</si>
  <si>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</si>
  <si>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</si>
  <si>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</si>
  <si>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</si>
  <si>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</si>
  <si>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</si>
  <si>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</si>
  <si>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</si>
  <si>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</si>
  <si>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</si>
  <si>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</si>
  <si>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</si>
  <si>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</si>
  <si>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</si>
  <si>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</si>
  <si>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</si>
  <si>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</si>
  <si>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</si>
  <si>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</si>
  <si>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</si>
  <si>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</si>
  <si>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</si>
  <si>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</si>
  <si>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</si>
  <si>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</si>
  <si>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</si>
  <si>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</si>
  <si>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</si>
  <si>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</si>
  <si>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</si>
  <si>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</si>
  <si>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</si>
  <si>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</si>
  <si>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</si>
  <si>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</si>
  <si>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</si>
  <si>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</si>
  <si>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</si>
  <si>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</si>
  <si>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</si>
  <si>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</si>
  <si>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</si>
  <si>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</si>
  <si>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</si>
  <si>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</si>
  <si>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</si>
  <si>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</si>
  <si>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</si>
  <si>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</si>
  <si>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</si>
  <si>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</si>
  <si>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</si>
  <si>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</si>
  <si>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</si>
  <si>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</si>
  <si>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</si>
  <si>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</si>
  <si>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</si>
  <si>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</si>
  <si>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</si>
  <si>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</si>
  <si>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</si>
  <si>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</si>
  <si>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</si>
  <si>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</si>
  <si>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</si>
  <si>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</si>
  <si>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</si>
  <si>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</si>
  <si>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</si>
  <si>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</si>
  <si>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</si>
  <si>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</si>
  <si>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</si>
  <si>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</si>
  <si>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</si>
  <si>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</si>
  <si>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</si>
  <si>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</si>
  <si>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</si>
  <si>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</si>
  <si>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</si>
  <si>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</si>
  <si>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</si>
  <si>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</si>
  <si>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</si>
  <si>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</si>
  <si>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</si>
  <si>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</si>
  <si>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</si>
  <si>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</si>
  <si>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</si>
  <si>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</si>
  <si>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</si>
  <si>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</si>
  <si>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</si>
  <si>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</si>
  <si>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</si>
  <si>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</si>
  <si>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</si>
  <si>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</si>
  <si>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</si>
  <si>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</si>
  <si>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</si>
  <si>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</si>
  <si>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</si>
  <si>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</si>
  <si>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</si>
  <si>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</si>
  <si>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</si>
  <si>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</si>
  <si>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</si>
  <si>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</si>
  <si>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</si>
  <si>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</si>
  <si>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</si>
  <si>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</si>
  <si>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</si>
  <si>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</si>
  <si>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</si>
  <si>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</si>
  <si>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</si>
  <si>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</si>
  <si>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</si>
  <si>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</si>
  <si>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</si>
  <si>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</si>
  <si>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</si>
  <si>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</si>
  <si>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</si>
  <si>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</si>
  <si>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</si>
  <si>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</si>
  <si>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</si>
  <si>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</si>
  <si>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</si>
  <si>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</si>
  <si>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</si>
  <si>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</si>
  <si>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</si>
  <si>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</si>
  <si>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</si>
  <si>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</si>
  <si>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</si>
  <si>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</si>
  <si>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</si>
  <si>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</si>
  <si>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</si>
  <si>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</si>
  <si>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</si>
  <si>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</si>
  <si>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</si>
  <si>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</si>
  <si>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</si>
  <si>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</si>
  <si>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</si>
  <si>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</si>
  <si>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</si>
  <si>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</si>
  <si>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</si>
  <si>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</si>
  <si>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</si>
  <si>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</si>
  <si>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</si>
  <si>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</si>
  <si>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</si>
  <si>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</si>
  <si>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</si>
  <si>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</si>
  <si>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</si>
  <si>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</si>
  <si>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</si>
  <si>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</si>
  <si>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</si>
  <si>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</si>
  <si>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</si>
  <si>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</si>
  <si>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</si>
  <si>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</si>
  <si>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</si>
  <si>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</si>
  <si>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</si>
  <si>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</si>
  <si>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</si>
  <si>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</si>
  <si>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</si>
  <si>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</si>
  <si>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</si>
  <si>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</si>
  <si>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</si>
  <si>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</si>
  <si>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</si>
  <si>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</si>
  <si>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</si>
  <si>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</si>
  <si>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</si>
  <si>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</si>
  <si>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</si>
  <si>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</si>
  <si>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</si>
  <si>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</si>
  <si>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</si>
  <si>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</si>
  <si>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</si>
  <si>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</si>
  <si>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</si>
  <si>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</si>
  <si>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</si>
  <si>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</si>
  <si>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</si>
  <si>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</si>
  <si>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</si>
  <si>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</si>
  <si>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</si>
  <si>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</si>
  <si>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</si>
  <si>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</si>
  <si>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</si>
  <si>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</si>
  <si>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</si>
  <si>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</si>
  <si>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</si>
  <si>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</si>
  <si>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</si>
  <si>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</si>
  <si>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</si>
  <si>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</si>
  <si>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</si>
  <si>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</si>
  <si>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</si>
  <si>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</si>
  <si>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</si>
  <si>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</si>
  <si>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</si>
  <si>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</si>
  <si>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</si>
  <si>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</si>
  <si>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</si>
  <si>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</si>
  <si>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</si>
  <si>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</si>
  <si>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</si>
  <si>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</si>
  <si>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</si>
  <si>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</si>
  <si>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</si>
  <si>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</si>
  <si>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</si>
  <si>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</si>
  <si>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</si>
  <si>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</si>
  <si>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</si>
  <si>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</si>
  <si>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</si>
  <si>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</si>
  <si>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</si>
  <si>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</si>
  <si>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</si>
  <si>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</si>
  <si>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</si>
  <si>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</si>
  <si>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</si>
  <si>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</si>
  <si>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</si>
  <si>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</si>
  <si>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</si>
  <si>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</si>
  <si>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</si>
  <si>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</si>
  <si>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</si>
  <si>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</si>
  <si>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</si>
  <si>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</si>
  <si>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</si>
  <si>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</si>
  <si>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</si>
  <si>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</si>
  <si>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</si>
  <si>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</si>
  <si>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</si>
  <si>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</si>
  <si>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</si>
  <si>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</si>
  <si>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</si>
  <si>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</si>
  <si>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</si>
  <si>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</si>
  <si>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</si>
  <si>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</si>
  <si>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</si>
  <si>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</si>
  <si>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</si>
  <si>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</si>
  <si>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</si>
  <si>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</si>
  <si>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</si>
  <si>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</si>
  <si>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</si>
  <si>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</si>
  <si>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</si>
  <si>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</si>
  <si>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</si>
  <si>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</si>
  <si>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</si>
  <si>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</si>
  <si>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</si>
  <si>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</si>
  <si>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</si>
  <si>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</si>
  <si>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</si>
  <si>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</si>
  <si>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</si>
  <si>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</si>
  <si>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</si>
  <si>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</si>
  <si>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</si>
  <si>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</si>
  <si>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</si>
  <si>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</si>
  <si>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</si>
  <si>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</si>
  <si>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</si>
  <si>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</si>
  <si>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</si>
  <si>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</si>
  <si>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</si>
  <si>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</si>
  <si>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</si>
  <si>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</si>
  <si>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</si>
  <si>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</si>
  <si>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</si>
  <si>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</si>
  <si>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</si>
  <si>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</si>
  <si>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</si>
  <si>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</si>
  <si>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</si>
  <si>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</si>
  <si>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</si>
  <si>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</si>
  <si>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</si>
  <si>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</si>
  <si>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</si>
  <si>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</si>
  <si>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</si>
  <si>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</si>
  <si>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</si>
  <si>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</si>
  <si>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</si>
  <si>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</si>
  <si>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</si>
  <si>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</si>
  <si>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</si>
  <si>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</si>
  <si>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</si>
  <si>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</si>
  <si>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</si>
  <si>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</si>
  <si>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</si>
  <si>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</si>
  <si>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</si>
  <si>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</si>
  <si>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</si>
  <si>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</si>
  <si>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</si>
  <si>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</si>
  <si>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</si>
  <si>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</si>
  <si>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</si>
  <si>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</si>
  <si>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</si>
  <si>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</si>
  <si>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</si>
  <si>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</si>
  <si>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</si>
  <si>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</si>
  <si>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</si>
  <si>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</si>
  <si>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</si>
  <si>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</si>
  <si>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</si>
  <si>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</si>
  <si>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</si>
  <si>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</si>
  <si>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</si>
  <si>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</si>
  <si>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</si>
  <si>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</si>
  <si>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</si>
  <si>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</si>
  <si>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</si>
  <si>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</si>
  <si>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</si>
  <si>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</si>
  <si>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</si>
  <si>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</si>
  <si>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</si>
  <si>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</si>
  <si>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</si>
  <si>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</si>
  <si>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</si>
  <si>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</si>
  <si>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</si>
  <si>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</si>
  <si>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</si>
  <si>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</si>
  <si>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</si>
  <si>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</si>
  <si>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</si>
  <si>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</si>
  <si>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</si>
  <si>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</si>
  <si>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</si>
  <si>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</si>
  <si>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</si>
  <si>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</si>
  <si>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</si>
  <si>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</si>
  <si>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</si>
  <si>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</si>
  <si>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</si>
  <si>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</si>
  <si>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</si>
  <si>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</si>
  <si>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</si>
  <si>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</si>
  <si>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</si>
  <si>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</si>
  <si>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</si>
  <si>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</si>
  <si>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</si>
  <si>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</si>
  <si>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</si>
  <si>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</si>
  <si>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</si>
  <si>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</si>
  <si>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</si>
  <si>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</si>
  <si>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</si>
  <si>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</si>
  <si>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</si>
  <si>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</si>
  <si>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</si>
  <si>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</si>
  <si>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</si>
  <si>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</si>
  <si>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</si>
  <si>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</si>
  <si>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</si>
  <si>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</si>
  <si>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</si>
  <si>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</si>
  <si>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</si>
  <si>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</si>
  <si>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</si>
  <si>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</si>
  <si>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</si>
  <si>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</si>
  <si>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</si>
  <si>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</si>
  <si>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</si>
  <si>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</si>
  <si>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</si>
  <si>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</si>
  <si>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</si>
  <si>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</si>
  <si>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</si>
  <si>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</si>
  <si>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</si>
  <si>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</si>
  <si>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</si>
  <si>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</si>
  <si>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</si>
  <si>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</si>
  <si>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</si>
  <si>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</si>
  <si>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</si>
  <si>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</si>
  <si>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</si>
  <si>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</si>
  <si>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</si>
  <si>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</si>
  <si>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</si>
  <si>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</si>
  <si>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</si>
  <si>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</si>
  <si>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</si>
  <si>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</si>
  <si>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</si>
  <si>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</si>
  <si>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</si>
  <si>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</si>
  <si>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</si>
  <si>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</si>
  <si>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</si>
  <si>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</si>
  <si>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</si>
  <si>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</si>
  <si>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</si>
  <si>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</si>
  <si>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</si>
  <si>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</si>
  <si>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</si>
  <si>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</si>
  <si>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</si>
  <si>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</si>
  <si>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</si>
  <si>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</si>
  <si>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</si>
  <si>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</si>
  <si>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</si>
  <si>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</si>
  <si>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</si>
  <si>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</si>
  <si>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</si>
  <si>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</si>
  <si>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</si>
  <si>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</si>
  <si>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</si>
  <si>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</si>
  <si>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</si>
  <si>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</si>
  <si>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</si>
  <si>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</si>
  <si>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</si>
  <si>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</si>
  <si>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</si>
  <si>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</si>
  <si>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</si>
  <si>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</si>
  <si>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</si>
  <si>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</si>
  <si>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</si>
  <si>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</si>
  <si>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</si>
  <si>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</si>
  <si>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</si>
  <si>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</si>
  <si>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</si>
  <si>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</si>
  <si>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</si>
  <si>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</si>
  <si>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</si>
  <si>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</si>
  <si>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</si>
  <si>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</si>
  <si>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</si>
  <si>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</si>
  <si>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</si>
  <si>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</si>
  <si>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</si>
  <si>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</si>
  <si>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</si>
  <si>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</si>
  <si>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</si>
  <si>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</si>
  <si>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</si>
  <si>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</si>
  <si>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</si>
  <si>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</si>
  <si>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</si>
  <si>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</si>
  <si>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</si>
  <si>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</si>
  <si>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</si>
  <si>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</si>
  <si>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</si>
  <si>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</si>
  <si>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</si>
  <si>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</si>
  <si>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</si>
  <si>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</si>
  <si>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</si>
  <si>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</si>
  <si>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</si>
  <si>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</si>
  <si>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</si>
  <si>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</si>
  <si>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</si>
  <si>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</si>
  <si>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</si>
  <si>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</si>
  <si>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</si>
  <si>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</si>
  <si>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</si>
  <si>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</si>
  <si>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</si>
  <si>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</si>
  <si>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</si>
  <si>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</si>
  <si>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</si>
  <si>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</si>
  <si>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</si>
  <si>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</si>
  <si>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</si>
  <si>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</si>
  <si>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</si>
  <si>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</si>
  <si>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</si>
  <si>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</si>
  <si>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</si>
  <si>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</si>
  <si>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</si>
  <si>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</si>
  <si>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</si>
  <si>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</si>
  <si>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</si>
  <si>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</si>
  <si>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</si>
  <si>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</si>
  <si>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</si>
  <si>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</si>
  <si>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</si>
  <si>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</si>
  <si>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</si>
  <si>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</si>
  <si>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</si>
  <si>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</si>
  <si>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</si>
  <si>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</si>
  <si>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</si>
  <si>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</si>
  <si>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</si>
  <si>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</si>
  <si>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</si>
  <si>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</si>
  <si>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</si>
  <si>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</si>
  <si>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</si>
  <si>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</si>
  <si>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</si>
  <si>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</si>
  <si>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</si>
  <si>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</si>
  <si>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</si>
  <si>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</si>
  <si>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</si>
  <si>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</si>
  <si>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</si>
  <si>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</si>
  <si>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</si>
  <si>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</si>
  <si>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</si>
  <si>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</si>
  <si>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</si>
  <si>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</si>
  <si>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</si>
  <si>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</si>
  <si>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</si>
  <si>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</si>
  <si>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</si>
  <si>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</si>
  <si>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</si>
  <si>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</si>
  <si>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</si>
  <si>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</si>
  <si>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</si>
  <si>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</si>
  <si>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</si>
  <si>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</si>
  <si>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</si>
  <si>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</si>
  <si>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</si>
  <si>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</si>
  <si>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</si>
  <si>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</si>
  <si>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</si>
  <si>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</si>
  <si>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</si>
  <si>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</si>
  <si>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</si>
  <si>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</si>
  <si>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</si>
  <si>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</si>
  <si>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</si>
  <si>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</si>
  <si>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</si>
  <si>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</si>
  <si>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</si>
  <si>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</si>
  <si>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</si>
  <si>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</si>
  <si>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</si>
  <si>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</si>
  <si>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</si>
  <si>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</si>
  <si>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</si>
  <si>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</si>
  <si>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</si>
  <si>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</si>
  <si>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</si>
  <si>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</si>
  <si>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</si>
  <si>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</si>
  <si>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</si>
  <si>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</si>
  <si>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</si>
  <si>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</si>
  <si>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</si>
  <si>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</si>
  <si>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</si>
  <si>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</si>
  <si>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</si>
  <si>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</si>
  <si>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</si>
  <si>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</si>
  <si>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</si>
  <si>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</si>
  <si>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</si>
  <si>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</si>
  <si>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</si>
  <si>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</si>
  <si>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</si>
  <si>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</si>
  <si>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</si>
  <si>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</si>
  <si>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</si>
  <si>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</si>
  <si>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</si>
  <si>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</si>
  <si>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</si>
  <si>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</si>
  <si>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</si>
  <si>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</si>
  <si>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</si>
  <si>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</si>
  <si>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</si>
  <si>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</si>
  <si>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</si>
  <si>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</si>
  <si>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</si>
  <si>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</si>
  <si>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</si>
  <si>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</si>
  <si>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</si>
  <si>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</si>
  <si>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</si>
  <si>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</si>
  <si>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</si>
  <si>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</si>
  <si>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</si>
  <si>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</si>
  <si>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</si>
  <si>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</si>
  <si>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</si>
  <si>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</si>
  <si>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</si>
  <si>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</si>
  <si>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</si>
  <si>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</si>
  <si>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</si>
  <si>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</si>
  <si>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</si>
  <si>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</si>
  <si>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</si>
  <si>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</si>
  <si>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</si>
  <si>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</si>
  <si>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</si>
  <si>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</si>
  <si>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</si>
  <si>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</si>
  <si>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</si>
  <si>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</si>
  <si>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</si>
  <si>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</si>
  <si>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</si>
  <si>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</si>
  <si>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</si>
  <si>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</si>
  <si>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</si>
  <si>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</si>
  <si>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</si>
  <si>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</si>
  <si>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</si>
  <si>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</si>
  <si>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</si>
  <si>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</si>
  <si>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</si>
  <si>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</si>
  <si>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</si>
  <si>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</si>
  <si>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</si>
  <si>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</si>
  <si>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</si>
  <si>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</si>
  <si>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</si>
  <si>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</si>
  <si>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</si>
  <si>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</si>
  <si>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</si>
  <si>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</si>
  <si>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</si>
  <si>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</si>
  <si>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</si>
  <si>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</si>
  <si>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</si>
  <si>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</si>
  <si>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</si>
  <si>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</si>
  <si>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</si>
  <si>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</si>
  <si>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</si>
  <si>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</si>
  <si>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</si>
  <si>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</si>
  <si>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</si>
  <si>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</si>
  <si>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</si>
  <si>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</si>
  <si>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</si>
  <si>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</si>
  <si>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</si>
  <si>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</si>
  <si>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</si>
  <si>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</si>
  <si>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</si>
  <si>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</si>
  <si>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</si>
  <si>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</si>
  <si>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</si>
  <si>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</si>
  <si>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</si>
  <si>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</si>
  <si>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</si>
  <si>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</si>
  <si>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</si>
  <si>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</si>
  <si>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</si>
  <si>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</si>
  <si>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</si>
  <si>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</si>
  <si>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</si>
  <si>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</si>
  <si>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</si>
  <si>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</si>
  <si>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</si>
  <si>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</si>
  <si>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</si>
  <si>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</si>
  <si>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</si>
  <si>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</si>
  <si>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</si>
  <si>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</si>
  <si>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</si>
  <si>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</si>
  <si>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</si>
  <si>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</si>
  <si>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</si>
  <si>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</si>
  <si>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</si>
  <si>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</si>
  <si>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</si>
  <si>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</si>
  <si>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</si>
  <si>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</si>
  <si>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</si>
  <si>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</si>
  <si>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</si>
  <si>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</si>
  <si>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</si>
  <si>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</si>
  <si>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</si>
  <si>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</si>
  <si>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</si>
  <si>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</si>
  <si>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</si>
  <si>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</si>
  <si>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</si>
  <si>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</si>
  <si>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</si>
  <si>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</si>
  <si>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</si>
  <si>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</si>
  <si>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</si>
  <si>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</si>
  <si>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</si>
  <si>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</si>
  <si>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</si>
  <si>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</si>
  <si>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</si>
  <si>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</si>
  <si>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</si>
  <si>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</si>
  <si>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</si>
  <si>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</si>
  <si>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</si>
  <si>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</si>
  <si>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</si>
  <si>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</si>
  <si>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</si>
  <si>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</si>
  <si>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</si>
  <si>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</si>
  <si>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</si>
  <si>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</si>
  <si>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</si>
  <si>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</si>
  <si>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</si>
  <si>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</si>
  <si>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</si>
  <si>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</si>
  <si>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</si>
  <si>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</si>
  <si>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</si>
  <si>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</si>
  <si>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</si>
  <si>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</si>
  <si>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</si>
  <si>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</si>
  <si>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</si>
  <si>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</si>
  <si>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</si>
  <si>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</si>
  <si>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</si>
  <si>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</si>
  <si>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</si>
  <si>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</si>
  <si>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</si>
  <si>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</si>
  <si>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</si>
  <si>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</si>
  <si>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</si>
  <si>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</si>
  <si>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</si>
  <si>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</si>
  <si>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</si>
  <si>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</si>
  <si>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</si>
  <si>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</si>
  <si>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</si>
  <si>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</si>
  <si>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</si>
  <si>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</si>
  <si>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</si>
  <si>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</si>
  <si>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</si>
  <si>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</si>
  <si>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</si>
  <si>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</si>
  <si>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</si>
  <si>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</si>
  <si>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</si>
  <si>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</si>
  <si>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</si>
  <si>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</si>
  <si>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</si>
  <si>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</si>
  <si>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</si>
  <si>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</si>
  <si>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</si>
  <si>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</si>
  <si>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</si>
  <si>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</si>
  <si>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</si>
  <si>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</si>
  <si>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</si>
  <si>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</si>
  <si>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</si>
  <si>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</si>
  <si>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</si>
  <si>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</si>
  <si>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</si>
  <si>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</si>
  <si>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</si>
  <si>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</si>
  <si>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</si>
  <si>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</si>
  <si>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</si>
  <si>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</si>
  <si>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</si>
  <si>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</si>
  <si>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</si>
  <si>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</si>
  <si>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</si>
  <si>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</si>
  <si>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</si>
  <si>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</si>
  <si>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</si>
  <si>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</si>
  <si>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</si>
  <si>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</si>
  <si>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</si>
  <si>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</si>
  <si>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</si>
  <si>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</si>
  <si>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</si>
  <si>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</si>
  <si>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</si>
  <si>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</si>
  <si>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</si>
  <si>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</si>
  <si>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</si>
  <si>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</si>
  <si>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</si>
  <si>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</si>
  <si>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</si>
  <si>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</si>
  <si>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</si>
  <si>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</si>
  <si>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</si>
  <si>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</si>
  <si>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</si>
  <si>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</si>
  <si>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</si>
  <si>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</si>
  <si>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</si>
  <si>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</si>
  <si>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</si>
  <si>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</si>
  <si>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</si>
  <si>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</si>
  <si>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</si>
  <si>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</si>
  <si>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</si>
  <si>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</si>
  <si>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</si>
  <si>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</si>
  <si>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</si>
  <si>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</si>
  <si>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</si>
  <si>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</si>
  <si>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</si>
  <si>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</si>
  <si>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</si>
  <si>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</si>
  <si>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</si>
  <si>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</si>
  <si>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</si>
  <si>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</si>
  <si>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</si>
  <si>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</si>
  <si>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</si>
  <si>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</si>
  <si>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</si>
  <si>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</si>
  <si>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</si>
  <si>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</si>
  <si>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</si>
  <si>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</si>
  <si>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</si>
  <si>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</si>
  <si>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</si>
  <si>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</si>
  <si>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</si>
  <si>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</si>
  <si>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</si>
  <si>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</si>
  <si>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</si>
  <si>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</si>
  <si>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</si>
  <si>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</si>
  <si>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</si>
  <si>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</si>
  <si>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</si>
  <si>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</si>
  <si>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</si>
  <si>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</si>
  <si>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</si>
  <si>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</si>
  <si>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</si>
  <si>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</si>
  <si>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</si>
  <si>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</si>
  <si>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</si>
  <si>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</si>
  <si>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</si>
  <si>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</si>
  <si>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</si>
  <si>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</si>
  <si>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</si>
  <si>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</si>
  <si>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</si>
  <si>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</si>
  <si>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</si>
  <si>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</si>
  <si>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</si>
  <si>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</si>
  <si>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</si>
  <si>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</si>
  <si>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</si>
  <si>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</si>
  <si>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</si>
  <si>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</si>
  <si>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</si>
  <si>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</si>
  <si>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</si>
  <si>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</si>
  <si>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</si>
  <si>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</si>
  <si>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</si>
  <si>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</si>
  <si>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</si>
  <si>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</si>
  <si>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</si>
  <si>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</si>
  <si>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</si>
  <si>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</si>
  <si>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</si>
  <si>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</si>
  <si>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</si>
  <si>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</si>
  <si>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</si>
  <si>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</si>
  <si>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</si>
  <si>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</si>
  <si>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</si>
  <si>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</si>
  <si>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</si>
  <si>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</si>
  <si>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</si>
  <si>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</si>
  <si>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</si>
  <si>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</si>
  <si>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</si>
  <si>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</si>
  <si>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</si>
  <si>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</si>
  <si>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</si>
  <si>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</si>
  <si>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</si>
  <si>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</si>
  <si>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</si>
  <si>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</si>
  <si>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</si>
  <si>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</si>
  <si>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</si>
  <si>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</si>
  <si>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</si>
  <si>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</si>
  <si>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</si>
  <si>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</si>
  <si>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</si>
  <si>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</si>
  <si>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</si>
  <si>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</si>
  <si>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</si>
  <si>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</si>
  <si>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</si>
  <si>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</si>
  <si>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</si>
  <si>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</si>
  <si>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</si>
  <si>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</si>
  <si>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</si>
  <si>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</si>
  <si>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</si>
  <si>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</si>
  <si>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</si>
  <si>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</si>
  <si>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</si>
  <si>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</si>
  <si>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</si>
  <si>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</si>
  <si>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</si>
  <si>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</si>
  <si>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</si>
  <si>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</si>
  <si>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</si>
  <si>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</si>
  <si>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</si>
  <si>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</si>
  <si>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</si>
  <si>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</si>
  <si>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</si>
  <si>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</si>
  <si>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</si>
  <si>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</si>
  <si>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</si>
  <si>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</si>
  <si>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</si>
  <si>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</si>
  <si>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</si>
  <si>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</si>
  <si>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</si>
  <si>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</si>
  <si>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</si>
  <si>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</si>
  <si>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</si>
  <si>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</si>
  <si>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</si>
  <si>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</si>
  <si>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</si>
  <si>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</si>
  <si>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</si>
  <si>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</si>
  <si>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</si>
  <si>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</si>
  <si>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</si>
  <si>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</si>
  <si>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</si>
  <si>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</si>
  <si>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</si>
  <si>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</si>
  <si>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</si>
  <si>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</si>
  <si>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</si>
  <si>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</si>
  <si>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</si>
  <si>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</si>
  <si>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</si>
  <si>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</si>
  <si>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</si>
  <si>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</si>
  <si>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</si>
  <si>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</si>
  <si>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</si>
  <si>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</si>
  <si>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</si>
  <si>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</si>
  <si>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</si>
  <si>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</si>
  <si>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</si>
  <si>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</si>
  <si>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</si>
  <si>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</si>
  <si>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</si>
  <si>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</si>
  <si>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</si>
  <si>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</si>
  <si>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</si>
  <si>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</si>
  <si>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</si>
  <si>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</si>
  <si>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</si>
  <si>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</si>
  <si>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</si>
  <si>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</si>
  <si>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</si>
  <si>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</si>
  <si>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</si>
  <si>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</si>
  <si>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</si>
  <si>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</si>
  <si>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</si>
  <si>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</si>
  <si>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</si>
  <si>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</si>
  <si>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</si>
  <si>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</si>
  <si>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</si>
  <si>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</si>
  <si>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</si>
  <si>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</si>
  <si>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</si>
  <si>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</si>
  <si>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</si>
  <si>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</si>
  <si>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</si>
  <si>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</si>
  <si>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</si>
  <si>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</si>
  <si>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</si>
  <si>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</si>
  <si>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</si>
  <si>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</si>
  <si>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</si>
  <si>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</si>
  <si>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</si>
  <si>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</si>
  <si>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</si>
  <si>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</si>
  <si>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</si>
  <si>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</si>
  <si>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</si>
  <si>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</si>
  <si>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</si>
  <si>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</si>
  <si>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</si>
  <si>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</si>
  <si>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</si>
  <si>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</si>
  <si>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</si>
  <si>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</si>
  <si>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</si>
  <si>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</si>
  <si>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</si>
  <si>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</si>
  <si>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</si>
  <si>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</si>
  <si>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</si>
  <si>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</si>
  <si>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</si>
  <si>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</si>
  <si>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</si>
  <si>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</si>
  <si>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</si>
  <si>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</si>
  <si>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</si>
  <si>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</si>
  <si>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</si>
  <si>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</si>
  <si>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</si>
  <si>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</si>
  <si>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</si>
  <si>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</si>
  <si>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</si>
  <si>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</si>
  <si>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</si>
  <si>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</si>
  <si>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</si>
  <si>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</si>
  <si>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</si>
  <si>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</si>
  <si>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</si>
  <si>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</si>
  <si>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</si>
  <si>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</si>
  <si>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</si>
  <si>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</si>
  <si>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</si>
  <si>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</si>
  <si>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</si>
  <si>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</si>
  <si>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</si>
  <si>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</si>
  <si>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</si>
  <si>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</si>
  <si>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</si>
  <si>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</si>
  <si>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</si>
  <si>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</si>
  <si>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</si>
  <si>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</si>
  <si>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</si>
  <si>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</si>
  <si>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</si>
  <si>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</si>
  <si>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</si>
  <si>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</si>
  <si>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</si>
  <si>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</si>
  <si>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</si>
  <si>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</si>
  <si>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</si>
  <si>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</si>
  <si>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</si>
  <si>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</si>
  <si>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</si>
  <si>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</si>
  <si>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</si>
  <si>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</si>
  <si>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</si>
  <si>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</si>
  <si>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</si>
  <si>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</si>
  <si>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</si>
  <si>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</si>
  <si>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</si>
  <si>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</si>
  <si>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</si>
  <si>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</si>
  <si>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</si>
  <si>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</si>
  <si>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</si>
  <si>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</si>
  <si>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</si>
  <si>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</si>
  <si>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</si>
  <si>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</si>
  <si>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</si>
  <si>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</si>
  <si>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</si>
  <si>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</si>
  <si>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</si>
  <si>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</si>
  <si>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</si>
  <si>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</si>
  <si>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</si>
  <si>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</si>
  <si>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</si>
  <si>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</si>
  <si>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</si>
  <si>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</si>
  <si>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</si>
  <si>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</si>
  <si>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</si>
  <si>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</si>
  <si>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</si>
  <si>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</si>
  <si>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</si>
  <si>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</si>
  <si>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</si>
  <si>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</si>
  <si>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</si>
  <si>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</si>
  <si>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</si>
  <si>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</si>
  <si>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</si>
  <si>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</si>
  <si>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</si>
  <si>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</si>
  <si>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</si>
  <si>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</si>
  <si>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</si>
  <si>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</si>
  <si>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</si>
  <si>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</si>
  <si>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</si>
  <si>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</si>
  <si>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</si>
  <si>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</si>
  <si>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</si>
  <si>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</si>
  <si>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</si>
  <si>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</si>
  <si>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</si>
  <si>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</si>
  <si>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</si>
  <si>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</si>
  <si>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</si>
  <si>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</si>
  <si>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</si>
  <si>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</si>
  <si>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</si>
  <si>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</si>
  <si>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</si>
  <si>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</si>
  <si>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</si>
  <si>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</si>
  <si>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</si>
  <si>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</si>
  <si>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</si>
  <si>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</si>
  <si>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</si>
  <si>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</si>
  <si>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</si>
  <si>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</si>
  <si>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</si>
  <si>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</si>
  <si>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</si>
  <si>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</si>
  <si>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</si>
  <si>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</si>
  <si>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</si>
  <si>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</si>
  <si>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</si>
  <si>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</si>
  <si>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</si>
  <si>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</si>
  <si>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</si>
  <si>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</si>
  <si>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</si>
  <si>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</si>
  <si>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</si>
  <si>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</si>
  <si>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</si>
  <si>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</si>
  <si>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</si>
  <si>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</si>
  <si>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</si>
  <si>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</si>
  <si>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</si>
  <si>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</si>
  <si>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</si>
  <si>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</si>
  <si>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</si>
  <si>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</si>
  <si>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</si>
  <si>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</si>
  <si>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</si>
  <si>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</si>
  <si>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</si>
  <si>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</si>
  <si>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</si>
  <si>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</si>
  <si>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</si>
  <si>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</si>
  <si>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</si>
  <si>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</si>
  <si>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</si>
  <si>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</si>
  <si>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</si>
  <si>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</si>
  <si>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</si>
  <si>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</si>
  <si>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</si>
  <si>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</si>
  <si>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</si>
  <si>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</si>
  <si>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</si>
  <si>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</si>
  <si>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</si>
  <si>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</si>
  <si>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</si>
  <si>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</si>
  <si>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</si>
  <si>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</si>
  <si>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</si>
  <si>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</si>
  <si>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</si>
  <si>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</si>
  <si>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</si>
  <si>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</si>
  <si>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</si>
  <si>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</si>
  <si>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</si>
  <si>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</si>
  <si>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</si>
  <si>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</si>
  <si>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</si>
  <si>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</si>
  <si>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</si>
  <si>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</si>
  <si>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</si>
  <si>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</si>
  <si>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</si>
  <si>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</si>
  <si>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</si>
  <si>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</si>
  <si>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</si>
  <si>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</si>
  <si>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</si>
  <si>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</si>
  <si>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</si>
  <si>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</si>
  <si>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</si>
  <si>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</si>
  <si>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</si>
  <si>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</si>
  <si>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</si>
  <si>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</si>
  <si>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</si>
  <si>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</si>
  <si>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</si>
  <si>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</si>
  <si>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</si>
  <si>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</si>
  <si>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</si>
  <si>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</si>
  <si>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</si>
  <si>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</si>
  <si>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</si>
  <si>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</si>
  <si>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</si>
  <si>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</si>
  <si>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</si>
  <si>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</si>
  <si>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</si>
  <si>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</si>
  <si>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</si>
  <si>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</si>
  <si>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</si>
  <si>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</si>
  <si>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</si>
  <si>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</si>
  <si>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</si>
  <si>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</si>
  <si>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</si>
  <si>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</si>
  <si>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</si>
  <si>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</si>
  <si>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</si>
  <si>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</si>
  <si>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</si>
  <si>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</si>
  <si>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</si>
  <si>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</si>
  <si>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</si>
  <si>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</si>
  <si>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</si>
  <si>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</si>
  <si>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</si>
  <si>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</si>
  <si>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</si>
  <si>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</si>
  <si>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</si>
  <si>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</si>
  <si>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</si>
  <si>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</si>
  <si>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</si>
  <si>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</si>
  <si>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</si>
  <si>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</si>
  <si>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</si>
  <si>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</si>
  <si>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</si>
  <si>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</si>
  <si>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</si>
  <si>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</si>
  <si>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</si>
  <si>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</si>
  <si>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</si>
  <si>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</si>
  <si>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</si>
  <si>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</si>
  <si>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</si>
  <si>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</si>
  <si>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</si>
  <si>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</si>
  <si>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</si>
  <si>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</si>
  <si>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</si>
  <si>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</si>
  <si>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</si>
  <si>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</si>
  <si>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</si>
  <si>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</si>
  <si>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</si>
  <si>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</si>
  <si>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</si>
  <si>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</si>
  <si>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</si>
  <si>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</si>
  <si>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</si>
  <si>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</si>
  <si>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</si>
  <si>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</si>
  <si>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</si>
  <si>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</si>
  <si>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</si>
  <si>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</si>
  <si>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</si>
  <si>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</si>
  <si>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</si>
  <si>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</si>
  <si>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</si>
  <si>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</si>
  <si>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</si>
  <si>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</si>
  <si>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</si>
  <si>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</si>
  <si>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</si>
  <si>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</si>
  <si>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</si>
  <si>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</si>
  <si>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</si>
  <si>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</si>
  <si>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</si>
  <si>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</si>
  <si>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</si>
  <si>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</si>
  <si>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</si>
  <si>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</si>
  <si>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</si>
  <si>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</si>
  <si>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</si>
  <si>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</si>
  <si>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</si>
  <si>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</si>
  <si>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</si>
  <si>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</si>
  <si>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</si>
  <si>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</si>
  <si>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</si>
  <si>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</si>
  <si>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</si>
  <si>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</si>
  <si>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</si>
  <si>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</si>
  <si>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</si>
  <si>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</si>
  <si>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</si>
  <si>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</si>
  <si>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</si>
  <si>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</si>
  <si>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</si>
  <si>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</si>
  <si>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</si>
  <si>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</si>
  <si>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</si>
  <si>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</si>
  <si>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</si>
  <si>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</si>
  <si>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</si>
  <si>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</si>
  <si>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</si>
  <si>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</si>
  <si>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</si>
  <si>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</si>
  <si>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</si>
  <si>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</si>
  <si>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</si>
  <si>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</si>
  <si>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</si>
  <si>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</si>
  <si>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</si>
  <si>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</si>
  <si>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</si>
  <si>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</si>
  <si>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</si>
  <si>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</si>
  <si>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</si>
  <si>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</si>
  <si>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</si>
  <si>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</si>
  <si>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</si>
  <si>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</si>
  <si>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</si>
  <si>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</si>
  <si>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</si>
  <si>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</si>
  <si>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</si>
  <si>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</si>
  <si>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</si>
  <si>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</si>
  <si>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</si>
  <si>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</si>
  <si>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</si>
  <si>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</si>
  <si>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</si>
  <si>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</si>
  <si>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</si>
  <si>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</si>
  <si>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</si>
  <si>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</si>
  <si>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</si>
  <si>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</si>
  <si>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</si>
  <si>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</si>
  <si>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</si>
  <si>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</si>
  <si>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</si>
  <si>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</si>
  <si>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</si>
  <si>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</si>
  <si>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</si>
  <si>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</si>
  <si>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</si>
  <si>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</si>
  <si>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</si>
  <si>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</si>
  <si>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</si>
  <si>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</si>
  <si>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</si>
  <si>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</si>
  <si>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</si>
  <si>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</si>
  <si>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</si>
  <si>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</si>
  <si>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</si>
  <si>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</si>
  <si>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</si>
  <si>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</si>
  <si>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</si>
  <si>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</si>
  <si>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</si>
  <si>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</si>
  <si>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</si>
  <si>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</si>
  <si>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</si>
  <si>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</si>
  <si>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</si>
  <si>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</si>
  <si>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</si>
  <si>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</si>
  <si>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</si>
  <si>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</si>
  <si>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</si>
  <si>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</si>
  <si>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</si>
  <si>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</si>
  <si>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</si>
  <si>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</si>
  <si>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</si>
  <si>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</si>
  <si>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</si>
  <si>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</si>
  <si>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</si>
  <si>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</si>
  <si>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</si>
  <si>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</si>
  <si>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</si>
  <si>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</si>
  <si>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</si>
  <si>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</si>
  <si>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</si>
  <si>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</si>
  <si>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</si>
  <si>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</si>
  <si>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</si>
  <si>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</si>
  <si>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</si>
  <si>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</si>
  <si>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</si>
  <si>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</si>
  <si>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</si>
  <si>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</si>
  <si>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</si>
  <si>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</si>
  <si>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</si>
  <si>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</si>
  <si>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</si>
  <si>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</si>
  <si>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</si>
  <si>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</si>
  <si>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</si>
  <si>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</si>
  <si>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</si>
  <si>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</si>
  <si>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</si>
  <si>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</si>
  <si>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</si>
  <si>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</si>
  <si>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</si>
  <si>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</si>
  <si>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</si>
  <si>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</si>
  <si>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</si>
  <si>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</si>
  <si>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</si>
  <si>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</si>
  <si>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</si>
  <si>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</si>
  <si>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</si>
  <si>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</si>
  <si>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</si>
  <si>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</si>
  <si>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</si>
  <si>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</si>
  <si>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</si>
  <si>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</si>
  <si>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</si>
  <si>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</si>
  <si>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</si>
  <si>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</si>
  <si>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</si>
  <si>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</si>
  <si>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</si>
  <si>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</si>
  <si>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</si>
  <si>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</si>
  <si>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</si>
  <si>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</si>
  <si>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</si>
  <si>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</si>
  <si>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</si>
  <si>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</si>
  <si>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</si>
  <si>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</si>
  <si>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</si>
  <si>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</si>
  <si>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</si>
  <si>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</si>
  <si>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</si>
  <si>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</si>
  <si>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</si>
  <si>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</si>
  <si>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</si>
  <si>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</si>
  <si>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</si>
  <si>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</si>
  <si>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</si>
  <si>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</si>
  <si>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</si>
  <si>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</si>
  <si>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</si>
  <si>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</si>
  <si>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</si>
  <si>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</si>
  <si>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</si>
  <si>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</si>
  <si>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</si>
  <si>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</si>
  <si>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</si>
  <si>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</si>
  <si>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</si>
  <si>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</si>
  <si>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</si>
  <si>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</si>
  <si>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</si>
  <si>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</si>
  <si>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</si>
  <si>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</si>
  <si>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</si>
  <si>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</si>
  <si>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</si>
  <si>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</si>
  <si>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</si>
  <si>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</si>
  <si>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</si>
  <si>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</si>
  <si>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</si>
  <si>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</si>
  <si>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</si>
  <si>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</si>
  <si>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</si>
  <si>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</si>
  <si>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</si>
  <si>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</si>
  <si>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</si>
  <si>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</si>
  <si>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</si>
  <si>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</si>
  <si>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</si>
  <si>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</si>
  <si>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</si>
  <si>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</si>
  <si>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</si>
  <si>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</si>
  <si>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</si>
  <si>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</si>
  <si>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</si>
  <si>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</si>
  <si>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</si>
  <si>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</si>
  <si>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</si>
  <si>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</si>
  <si>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</si>
  <si>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</si>
  <si>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</si>
  <si>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</si>
  <si>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</si>
  <si>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</si>
  <si>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</si>
  <si>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</si>
  <si>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</si>
  <si>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</si>
  <si>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</si>
  <si>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</si>
  <si>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</si>
  <si>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</si>
  <si>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</si>
  <si>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</si>
  <si>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</si>
  <si>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</si>
  <si>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</si>
  <si>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</si>
  <si>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</si>
  <si>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</si>
  <si>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</si>
  <si>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</si>
  <si>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</si>
  <si>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</si>
  <si>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</si>
  <si>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</si>
  <si>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</si>
  <si>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</si>
  <si>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</si>
  <si>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</si>
  <si>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</si>
  <si>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</si>
  <si>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</si>
  <si>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</si>
  <si>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</si>
  <si>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</si>
  <si>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</si>
  <si>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</si>
  <si>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</si>
  <si>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</si>
  <si>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</si>
  <si>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</si>
  <si>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</si>
  <si>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</si>
  <si>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</si>
  <si>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</si>
  <si>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</si>
  <si>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</si>
  <si>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</si>
  <si>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</si>
  <si>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</si>
  <si>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</si>
  <si>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</si>
  <si>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</si>
  <si>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</si>
  <si>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</si>
  <si>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</si>
  <si>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</si>
  <si>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</si>
  <si>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</si>
  <si>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</si>
  <si>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</si>
  <si>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</si>
  <si>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</si>
  <si>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</si>
  <si>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</si>
  <si>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</si>
  <si>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</si>
  <si>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</si>
  <si>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</si>
  <si>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</si>
  <si>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</si>
  <si>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</si>
  <si>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</si>
  <si>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</si>
  <si>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</si>
  <si>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</si>
  <si>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</si>
  <si>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</si>
  <si>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</si>
  <si>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</si>
  <si>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</si>
  <si>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</si>
  <si>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</si>
  <si>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</si>
  <si>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</si>
  <si>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</si>
  <si>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</si>
  <si>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</si>
  <si>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</si>
  <si>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</si>
  <si>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</si>
  <si>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</si>
  <si>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</si>
  <si>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</si>
  <si>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</si>
  <si>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</si>
  <si>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</si>
  <si>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</si>
  <si>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</si>
  <si>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</si>
  <si>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</si>
  <si>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</si>
  <si>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</si>
  <si>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</si>
  <si>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</si>
  <si>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</si>
  <si>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</si>
  <si>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</si>
  <si>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</si>
  <si>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</si>
  <si>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</si>
  <si>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</si>
  <si>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</si>
  <si>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</si>
  <si>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</si>
  <si>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</si>
  <si>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</si>
  <si>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</si>
  <si>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</si>
  <si>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</si>
  <si>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</si>
  <si>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</si>
  <si>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</si>
  <si>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</si>
  <si>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</si>
  <si>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</si>
  <si>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</si>
  <si>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</si>
  <si>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</si>
  <si>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</si>
  <si>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</si>
  <si>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</si>
  <si>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</si>
  <si>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</si>
  <si>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</si>
  <si>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</si>
  <si>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</si>
  <si>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</si>
  <si>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</si>
  <si>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</si>
  <si>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</si>
  <si>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</si>
  <si>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</si>
  <si>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</si>
  <si>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</si>
  <si>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</si>
  <si>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</si>
  <si>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</si>
  <si>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</si>
  <si>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</si>
  <si>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</si>
  <si>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</si>
  <si>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</si>
  <si>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</si>
  <si>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</si>
  <si>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</si>
  <si>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</si>
  <si>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</si>
  <si>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</si>
  <si>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</si>
  <si>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</si>
  <si>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</si>
  <si>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</si>
  <si>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</si>
  <si>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</si>
  <si>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</si>
  <si>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</si>
  <si>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</si>
  <si>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</si>
  <si>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</si>
  <si>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</si>
  <si>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</si>
  <si>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</si>
  <si>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</si>
  <si>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</si>
  <si>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</si>
  <si>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</si>
  <si>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</si>
  <si>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</si>
  <si>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</si>
  <si>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</si>
  <si>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</si>
  <si>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</si>
  <si>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</si>
  <si>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</si>
  <si>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</si>
  <si>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</si>
  <si>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</si>
  <si>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</si>
  <si>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</si>
  <si>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</si>
  <si>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</si>
  <si>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</si>
  <si>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</si>
  <si>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</si>
  <si>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</si>
  <si>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</si>
  <si>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</si>
  <si>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</si>
  <si>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</si>
  <si>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</si>
  <si>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</si>
  <si>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</si>
  <si>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</si>
  <si>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</si>
  <si>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</si>
  <si>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</si>
  <si>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</si>
  <si>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</si>
  <si>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</si>
  <si>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</si>
  <si>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</si>
  <si>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</si>
  <si>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</si>
  <si>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</si>
  <si>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</si>
  <si>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</si>
  <si>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</si>
  <si>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</si>
  <si>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</si>
  <si>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</si>
  <si>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</si>
  <si>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</si>
  <si>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</si>
  <si>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</si>
  <si>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</si>
  <si>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</si>
  <si>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</si>
  <si>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</si>
  <si>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</si>
  <si>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</si>
  <si>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</si>
  <si>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</si>
  <si>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</si>
  <si>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</si>
  <si>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</si>
  <si>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</si>
  <si>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</si>
  <si>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</si>
  <si>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</si>
  <si>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</si>
  <si>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</si>
  <si>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</si>
  <si>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</si>
  <si>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</si>
  <si>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</si>
  <si>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</si>
  <si>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</si>
  <si>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</si>
  <si>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</si>
  <si>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</si>
  <si>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</si>
  <si>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</si>
  <si>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</si>
  <si>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</si>
  <si>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</si>
  <si>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</si>
  <si>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</si>
  <si>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</si>
  <si>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</si>
  <si>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</si>
  <si>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</si>
  <si>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</si>
  <si>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</si>
  <si>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</si>
  <si>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</si>
  <si>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</si>
  <si>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</si>
  <si>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</si>
  <si>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</si>
  <si>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</si>
  <si>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</si>
  <si>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</si>
  <si>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</si>
  <si>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</si>
  <si>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</si>
  <si>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</si>
  <si>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</si>
  <si>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</si>
  <si>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</si>
  <si>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</si>
  <si>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</si>
  <si>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</si>
  <si>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</si>
  <si>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</si>
  <si>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</si>
  <si>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</si>
  <si>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</si>
  <si>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</si>
  <si>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</si>
  <si>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</si>
  <si>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</si>
  <si>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</si>
  <si>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</si>
  <si>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</si>
  <si>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</si>
  <si>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</si>
  <si>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</si>
  <si>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</si>
  <si>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</si>
  <si>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</si>
  <si>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</si>
  <si>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</si>
  <si>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</si>
  <si>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</si>
  <si>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</si>
  <si>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</si>
  <si>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</si>
  <si>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</si>
  <si>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</si>
  <si>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</si>
  <si>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</si>
  <si>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</si>
  <si>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</si>
  <si>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</si>
  <si>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</si>
  <si>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</si>
  <si>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</si>
  <si>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</si>
  <si>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</si>
  <si>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</si>
  <si>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</si>
  <si>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</si>
  <si>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</si>
  <si>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</si>
  <si>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</si>
  <si>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</si>
  <si>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</si>
  <si>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</si>
  <si>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</si>
  <si>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</si>
  <si>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</si>
  <si>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</si>
  <si>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</si>
  <si>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</si>
  <si>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</si>
  <si>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</si>
  <si>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</si>
  <si>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</si>
  <si>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</si>
  <si>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</si>
  <si>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</si>
  <si>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</si>
  <si>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</si>
  <si>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</si>
  <si>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</si>
  <si>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</si>
  <si>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</si>
  <si>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</si>
  <si>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</si>
  <si>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</si>
  <si>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</si>
  <si>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</si>
  <si>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</si>
  <si>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</si>
  <si>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</si>
  <si>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</si>
  <si>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</si>
  <si>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</si>
  <si>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</si>
  <si>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</si>
  <si>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</si>
  <si>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</si>
  <si>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</si>
  <si>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</si>
  <si>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</si>
  <si>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</si>
  <si>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</si>
  <si>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</si>
  <si>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</si>
  <si>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</si>
  <si>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</si>
  <si>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</si>
  <si>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</si>
  <si>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</si>
  <si>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</si>
  <si>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</si>
  <si>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</si>
  <si>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</si>
  <si>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</si>
  <si>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</si>
  <si>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</si>
  <si>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</si>
  <si>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</si>
  <si>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</si>
  <si>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</si>
  <si>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</si>
  <si>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</si>
  <si>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</si>
  <si>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</si>
  <si>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</si>
  <si>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</si>
  <si>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</si>
  <si>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</si>
  <si>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</si>
  <si>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</si>
  <si>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</si>
  <si>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</si>
  <si>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</si>
  <si>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</si>
  <si>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</si>
  <si>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</si>
  <si>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</si>
  <si>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</si>
  <si>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</si>
  <si>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</si>
  <si>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</si>
  <si>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</si>
  <si>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</si>
  <si>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</si>
  <si>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</si>
  <si>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</si>
  <si>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</si>
  <si>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</si>
  <si>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</si>
  <si>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</si>
  <si>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</si>
  <si>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</si>
  <si>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</si>
  <si>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</si>
  <si>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</si>
  <si>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</si>
  <si>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</si>
  <si>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</si>
  <si>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</si>
  <si>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</si>
  <si>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</si>
  <si>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</si>
  <si>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</si>
  <si>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</si>
  <si>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</si>
  <si>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</si>
  <si>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</si>
  <si>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</si>
  <si>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</si>
  <si>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</si>
  <si>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</si>
  <si>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</si>
  <si>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</si>
  <si>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</si>
  <si>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</si>
  <si>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</si>
  <si>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</si>
  <si>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</si>
  <si>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</si>
  <si>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</si>
  <si>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</si>
  <si>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</si>
  <si>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</si>
  <si>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</si>
  <si>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</si>
  <si>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</si>
  <si>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</si>
  <si>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</si>
  <si>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</si>
  <si>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</si>
  <si>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</si>
  <si>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</si>
  <si>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</si>
  <si>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</si>
  <si>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</si>
  <si>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</si>
  <si>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</si>
  <si>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</si>
  <si>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</si>
  <si>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</si>
  <si>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</si>
  <si>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</si>
  <si>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</si>
  <si>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</si>
  <si>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</si>
  <si>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</si>
  <si>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</si>
  <si>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</si>
  <si>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</si>
  <si>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</si>
  <si>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</si>
  <si>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</si>
  <si>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</si>
  <si>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</si>
  <si>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</si>
  <si>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</si>
  <si>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</si>
  <si>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</si>
  <si>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</si>
  <si>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</si>
  <si>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</si>
  <si>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</si>
  <si>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</si>
  <si>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</si>
  <si>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</si>
  <si>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</si>
  <si>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</si>
  <si>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</si>
  <si>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</si>
  <si>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</si>
  <si>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</si>
  <si>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</si>
  <si>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</si>
  <si>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</si>
  <si>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</si>
  <si>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</si>
  <si>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</si>
  <si>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</si>
  <si>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</si>
  <si>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</si>
  <si>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</si>
  <si>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</si>
  <si>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</si>
  <si>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</si>
  <si>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</si>
  <si>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</si>
  <si>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</si>
  <si>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</si>
  <si>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</si>
  <si>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</si>
  <si>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</si>
  <si>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</si>
  <si>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</si>
  <si>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</si>
  <si>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</si>
  <si>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</si>
  <si>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</si>
  <si>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</si>
  <si>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</si>
  <si>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</si>
  <si>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</si>
  <si>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</si>
  <si>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</si>
  <si>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</si>
  <si>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</si>
  <si>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</si>
  <si>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</si>
  <si>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</si>
  <si>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</si>
  <si>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</si>
  <si>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</si>
  <si>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</si>
  <si>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</si>
  <si>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</si>
  <si>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</si>
  <si>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</si>
  <si>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</si>
  <si>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</si>
  <si>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</si>
  <si>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</si>
  <si>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</si>
  <si>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</si>
  <si>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</si>
  <si>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</si>
  <si>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</si>
  <si>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</si>
  <si>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</si>
  <si>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</si>
  <si>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</si>
  <si>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</si>
  <si>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</si>
  <si>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</si>
  <si>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</si>
  <si>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</si>
  <si>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</si>
  <si>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</si>
  <si>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</si>
  <si>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</si>
  <si>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</si>
  <si>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</si>
  <si>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</si>
  <si>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</si>
  <si>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</si>
  <si>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</si>
  <si>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</si>
  <si>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</si>
  <si>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</si>
  <si>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</si>
  <si>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</si>
  <si>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</si>
  <si>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</si>
  <si>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</si>
  <si>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</si>
  <si>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</si>
  <si>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</si>
  <si>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</si>
  <si>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</si>
  <si>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</si>
  <si>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</si>
  <si>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</si>
  <si>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</si>
  <si>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</si>
  <si>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</si>
  <si>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</si>
  <si>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</si>
  <si>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</si>
  <si>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</si>
  <si>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</si>
  <si>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</si>
  <si>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</si>
  <si>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</si>
  <si>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</si>
  <si>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</si>
  <si>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</si>
  <si>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</si>
  <si>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</si>
  <si>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</si>
  <si>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</si>
  <si>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</si>
  <si>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</si>
  <si>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</si>
  <si>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</si>
  <si>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</si>
  <si>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</si>
  <si>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</si>
  <si>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</si>
  <si>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</si>
  <si>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</si>
  <si>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</si>
  <si>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</si>
  <si>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</si>
  <si>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</si>
  <si>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</si>
  <si>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</si>
  <si>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</si>
  <si>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</si>
  <si>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</si>
  <si>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</si>
  <si>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</si>
  <si>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</si>
  <si>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</si>
  <si>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</si>
  <si>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</si>
  <si>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</si>
  <si>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</si>
  <si>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</si>
  <si>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</si>
  <si>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</si>
  <si>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</si>
  <si>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</si>
  <si>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</si>
  <si>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</si>
  <si>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</si>
  <si>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</si>
  <si>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</si>
  <si>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</si>
  <si>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</si>
  <si>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</si>
  <si>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</si>
  <si>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</si>
  <si>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</si>
  <si>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</si>
  <si>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</si>
  <si>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</si>
  <si>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</si>
  <si>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</si>
  <si>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</si>
  <si>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</si>
  <si>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</si>
  <si>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</si>
  <si>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</si>
  <si>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</si>
  <si>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</si>
  <si>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</si>
  <si>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</si>
  <si>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</si>
  <si>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</si>
  <si>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</si>
  <si>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</si>
  <si>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</si>
  <si>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</si>
  <si>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</si>
  <si>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</si>
  <si>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</si>
  <si>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</si>
  <si>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</si>
  <si>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</si>
  <si>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</si>
  <si>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</si>
  <si>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</si>
  <si>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</si>
  <si>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</si>
  <si>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</si>
  <si>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</si>
  <si>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</si>
  <si>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</si>
  <si>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</si>
  <si>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</si>
  <si>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</si>
  <si>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</si>
  <si>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</si>
  <si>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</si>
  <si>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</si>
  <si>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</si>
  <si>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</si>
  <si>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</si>
  <si>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</si>
  <si>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</si>
  <si>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</si>
  <si>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</si>
  <si>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</si>
  <si>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</si>
  <si>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</si>
  <si>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</si>
  <si>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</si>
  <si>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</si>
  <si>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</si>
  <si>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</si>
  <si>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</si>
  <si>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</si>
  <si>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</si>
  <si>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</si>
  <si>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</si>
  <si>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</si>
  <si>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</si>
  <si>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</si>
  <si>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</si>
  <si>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</si>
  <si>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</si>
  <si>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</si>
  <si>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</si>
  <si>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</si>
  <si>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</si>
  <si>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</si>
  <si>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</si>
  <si>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</si>
  <si>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</si>
  <si>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</si>
  <si>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</si>
  <si>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</si>
  <si>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</si>
  <si>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</si>
  <si>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</si>
  <si>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</si>
  <si>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</si>
  <si>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</si>
  <si>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</si>
  <si>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</si>
  <si>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</si>
  <si>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</si>
  <si>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</si>
  <si>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</si>
  <si>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</si>
  <si>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</si>
  <si>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</si>
  <si>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</si>
  <si>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</si>
  <si>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</si>
  <si>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</si>
  <si>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</si>
  <si>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</si>
  <si>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</si>
  <si>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</si>
  <si>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</si>
  <si>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</si>
  <si>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</si>
  <si>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</si>
  <si>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</si>
  <si>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</si>
  <si>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</si>
  <si>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</si>
  <si>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</si>
  <si>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</si>
  <si>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</si>
  <si>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</si>
  <si>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</si>
  <si>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</si>
  <si>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</si>
  <si>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</si>
  <si>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</si>
  <si>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</si>
  <si>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</si>
  <si>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</si>
  <si>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</si>
  <si>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</si>
  <si>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</si>
  <si>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</si>
  <si>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</si>
  <si>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</si>
  <si>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</si>
  <si>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</si>
  <si>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</si>
  <si>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</si>
  <si>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</si>
  <si>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</si>
  <si>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</si>
  <si>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</si>
  <si>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</si>
  <si>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</si>
  <si>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</si>
  <si>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</si>
  <si>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</si>
  <si>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</si>
  <si>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</si>
  <si>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</si>
  <si>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</si>
  <si>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</si>
  <si>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</si>
  <si>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</si>
  <si>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</si>
  <si>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</si>
  <si>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</si>
  <si>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</si>
  <si>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</si>
  <si>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</si>
  <si>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</si>
  <si>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</si>
  <si>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</si>
  <si>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</si>
  <si>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</si>
  <si>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</si>
  <si>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</si>
  <si>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</si>
  <si>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</si>
  <si>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</si>
  <si>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</si>
  <si>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</si>
  <si>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</si>
  <si>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</si>
  <si>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</si>
  <si>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</si>
  <si>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</si>
  <si>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</si>
  <si>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</si>
  <si>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</si>
  <si>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</si>
  <si>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</si>
  <si>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</si>
  <si>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</si>
  <si>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</si>
  <si>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</si>
  <si>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</si>
  <si>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</si>
  <si>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</si>
  <si>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</si>
  <si>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</si>
  <si>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</si>
  <si>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</si>
  <si>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</si>
  <si>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</si>
  <si>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</si>
  <si>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</si>
  <si>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</si>
  <si>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</si>
  <si>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</si>
  <si>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</si>
  <si>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</si>
  <si>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</si>
  <si>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</si>
  <si>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</si>
  <si>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</si>
  <si>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</si>
  <si>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</si>
  <si>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</si>
  <si>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</si>
  <si>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</si>
  <si>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</si>
  <si>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</si>
  <si>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</si>
  <si>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</si>
  <si>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</si>
  <si>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</si>
  <si>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</si>
  <si>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</si>
  <si>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</si>
  <si>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</si>
  <si>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</si>
  <si>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</si>
  <si>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</si>
  <si>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</si>
  <si>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</si>
  <si>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</si>
  <si>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</si>
  <si>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</si>
  <si>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</si>
  <si>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</si>
  <si>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</si>
  <si>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</si>
  <si>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</si>
  <si>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</si>
  <si>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</si>
  <si>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</si>
  <si>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</si>
  <si>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</si>
  <si>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</si>
  <si>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</si>
  <si>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</si>
  <si>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</si>
  <si>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</si>
  <si>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</si>
  <si>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</si>
  <si>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</si>
  <si>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</si>
  <si>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</si>
  <si>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</si>
  <si>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</si>
  <si>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</si>
  <si>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</si>
  <si>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</si>
  <si>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</si>
  <si>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</si>
  <si>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</si>
  <si>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</si>
  <si>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</si>
  <si>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</si>
  <si>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</si>
  <si>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</si>
  <si>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</si>
  <si>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</si>
  <si>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</si>
  <si>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</si>
  <si>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</si>
  <si>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</si>
  <si>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</si>
  <si>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</si>
  <si>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</si>
  <si>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</si>
  <si>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</si>
  <si>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</si>
  <si>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</si>
  <si>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</si>
  <si>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</si>
  <si>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</si>
  <si>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</si>
  <si>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</si>
  <si>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</si>
  <si>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</si>
  <si>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</si>
  <si>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</si>
  <si>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</si>
  <si>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</si>
  <si>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</si>
  <si>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</si>
  <si>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</si>
  <si>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</si>
  <si>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</si>
  <si>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</si>
  <si>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</si>
  <si>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</si>
  <si>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</si>
  <si>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</si>
  <si>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</si>
  <si>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</si>
  <si>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</si>
  <si>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</si>
  <si>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</si>
  <si>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</si>
  <si>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</si>
  <si>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</si>
  <si>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</si>
  <si>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</si>
  <si>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</si>
  <si>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</si>
  <si>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</si>
  <si>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</si>
  <si>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</si>
  <si>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</si>
  <si>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</si>
  <si>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</si>
  <si>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</si>
  <si>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</si>
  <si>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</si>
  <si>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</si>
  <si>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</si>
  <si>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</si>
  <si>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</si>
  <si>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</si>
  <si>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</si>
  <si>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</si>
  <si>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</si>
  <si>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</si>
  <si>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</si>
  <si>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</si>
  <si>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</si>
  <si>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</si>
  <si>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</si>
  <si>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</si>
  <si>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</si>
  <si>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</si>
  <si>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</si>
  <si>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</si>
  <si>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</si>
  <si>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</si>
  <si>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</si>
  <si>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</si>
  <si>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</si>
  <si>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</si>
  <si>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</si>
  <si>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</si>
  <si>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</si>
  <si>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</si>
  <si>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</si>
  <si>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</si>
  <si>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</si>
  <si>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</si>
  <si>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</si>
  <si>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</si>
  <si>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</si>
  <si>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</si>
  <si>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</si>
  <si>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</si>
  <si>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</si>
  <si>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</si>
  <si>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</si>
  <si>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</si>
  <si>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</si>
  <si>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</si>
  <si>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</si>
  <si>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</si>
  <si>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</si>
  <si>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</si>
  <si>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</si>
  <si>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</si>
  <si>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</si>
  <si>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</si>
  <si>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</si>
  <si>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</si>
  <si>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</si>
  <si>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</si>
  <si>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</si>
  <si>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</si>
  <si>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</si>
  <si>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</si>
  <si>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</si>
  <si>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</si>
  <si>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</si>
  <si>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</si>
  <si>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</si>
  <si>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</si>
  <si>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</si>
  <si>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</si>
  <si>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</si>
  <si>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</si>
  <si>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</si>
  <si>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</si>
  <si>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</si>
  <si>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</si>
  <si>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</si>
  <si>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</si>
  <si>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</si>
  <si>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</si>
  <si>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</si>
  <si>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</si>
  <si>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</si>
  <si>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</si>
  <si>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</si>
  <si>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</si>
  <si>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</si>
  <si>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</si>
  <si>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</si>
  <si>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</si>
  <si>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</si>
  <si>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</si>
  <si>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</si>
  <si>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</si>
  <si>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</si>
  <si>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</si>
  <si>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</si>
  <si>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</si>
  <si>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</si>
  <si>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</si>
  <si>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</si>
  <si>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</si>
  <si>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</si>
  <si>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</si>
  <si>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</si>
  <si>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</si>
  <si>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</si>
  <si>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</si>
  <si>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</si>
  <si>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</si>
  <si>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</si>
  <si>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</si>
  <si>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</si>
  <si>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</si>
  <si>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</si>
  <si>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</si>
  <si>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</si>
  <si>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</si>
  <si>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</si>
  <si>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</si>
  <si>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</si>
  <si>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</si>
  <si>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</si>
  <si>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</si>
  <si>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</si>
  <si>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</si>
  <si>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</si>
  <si>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</si>
  <si>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</si>
  <si>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</si>
  <si>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</si>
  <si>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</si>
  <si>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</si>
  <si>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</si>
  <si>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</si>
  <si>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</si>
  <si>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</si>
  <si>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</si>
  <si>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</si>
  <si>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</si>
  <si>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</si>
  <si>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</si>
  <si>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</si>
  <si>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</si>
  <si>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</si>
  <si>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</si>
  <si>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</si>
  <si>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</si>
  <si>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</si>
  <si>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</si>
  <si>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</si>
  <si>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</si>
  <si>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</si>
  <si>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</si>
  <si>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</si>
  <si>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</si>
  <si>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</si>
  <si>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</si>
  <si>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</si>
  <si>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</si>
  <si>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</si>
  <si>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</si>
  <si>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</si>
  <si>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</si>
  <si>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</si>
  <si>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</si>
  <si>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</si>
  <si>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</si>
  <si>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</si>
  <si>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</si>
  <si>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</si>
  <si>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</si>
  <si>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</si>
  <si>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</si>
  <si>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</si>
  <si>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</si>
  <si>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</si>
  <si>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</si>
  <si>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</si>
  <si>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</si>
  <si>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</si>
  <si>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</si>
  <si>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</si>
  <si>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</si>
  <si>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</si>
  <si>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</si>
  <si>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</si>
  <si>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</si>
  <si>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</si>
  <si>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</si>
  <si>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</si>
  <si>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</si>
  <si>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</si>
  <si>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</si>
  <si>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</si>
  <si>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</si>
  <si>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</si>
  <si>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</si>
  <si>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</si>
  <si>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</si>
  <si>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</si>
  <si>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</si>
  <si>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</si>
  <si>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</si>
  <si>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</si>
  <si>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</si>
  <si>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</si>
  <si>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</si>
  <si>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</si>
  <si>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</si>
  <si>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</si>
  <si>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</si>
  <si>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</si>
  <si>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</si>
  <si>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</si>
  <si>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</si>
  <si>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</si>
  <si>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</si>
  <si>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</si>
  <si>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</si>
  <si>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</si>
  <si>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</si>
  <si>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</si>
  <si>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</si>
  <si>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</si>
  <si>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</si>
  <si>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</si>
  <si>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</si>
  <si>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</si>
  <si>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</si>
  <si>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</si>
  <si>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</si>
  <si>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</si>
  <si>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</si>
  <si>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</si>
  <si>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</si>
  <si>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</si>
  <si>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</si>
  <si>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</si>
  <si>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</si>
  <si>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</si>
  <si>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</si>
  <si>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</si>
  <si>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</si>
  <si>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</si>
  <si>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</si>
  <si>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</si>
  <si>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</si>
  <si>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</si>
  <si>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</si>
  <si>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</si>
  <si>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</si>
  <si>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</si>
  <si>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</si>
  <si>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</si>
  <si>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</si>
  <si>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</si>
  <si>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</si>
  <si>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</si>
  <si>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</si>
  <si>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</si>
  <si>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</si>
  <si>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</si>
  <si>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</si>
  <si>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</si>
  <si>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</si>
  <si>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</si>
  <si>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</si>
  <si>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</si>
  <si>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</si>
  <si>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</si>
  <si>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</si>
  <si>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</si>
  <si>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</si>
  <si>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</si>
  <si>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</si>
  <si>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</si>
  <si>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</si>
  <si>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</si>
  <si>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</si>
  <si>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</si>
  <si>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</si>
  <si>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</si>
  <si>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</si>
  <si>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</si>
  <si>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</si>
  <si>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</si>
  <si>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</si>
  <si>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</si>
  <si>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</si>
  <si>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</si>
  <si>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</si>
  <si>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</si>
  <si>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</si>
  <si>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</si>
  <si>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</si>
  <si>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</si>
  <si>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</si>
  <si>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</si>
  <si>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</si>
  <si>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</si>
  <si>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</si>
  <si>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</si>
  <si>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</si>
  <si>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</si>
  <si>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</si>
  <si>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</si>
  <si>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</si>
  <si>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</si>
  <si>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</si>
  <si>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</si>
  <si>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</si>
  <si>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</si>
  <si>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</si>
  <si>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</si>
  <si>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</si>
  <si>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</si>
  <si>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</si>
  <si>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</si>
  <si>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</si>
  <si>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</si>
  <si>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</si>
  <si>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</si>
  <si>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</si>
  <si>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</si>
  <si>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</si>
  <si>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</si>
  <si>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</si>
  <si>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</si>
  <si>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</si>
  <si>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</si>
  <si>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</si>
  <si>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</si>
  <si>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</si>
  <si>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</si>
  <si>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</si>
  <si>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</si>
  <si>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</si>
  <si>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</si>
  <si>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</si>
  <si>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</si>
  <si>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</si>
  <si>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</si>
  <si>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</si>
  <si>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</si>
  <si>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</si>
  <si>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</si>
  <si>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</si>
  <si>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</si>
  <si>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</si>
  <si>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</si>
  <si>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</si>
  <si>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</si>
  <si>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</si>
  <si>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</si>
  <si>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</si>
  <si>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</si>
  <si>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</si>
  <si>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</si>
  <si>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</si>
  <si>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</si>
  <si>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</si>
  <si>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</si>
  <si>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</si>
  <si>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</si>
  <si>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</si>
  <si>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</si>
  <si>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</si>
  <si>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</si>
  <si>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</si>
  <si>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</si>
  <si>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</si>
  <si>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</si>
  <si>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</si>
  <si>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</si>
  <si>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</si>
  <si>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</si>
  <si>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</si>
  <si>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</si>
  <si>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</si>
  <si>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</si>
  <si>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</si>
  <si>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</si>
  <si>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</si>
  <si>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</si>
  <si>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</si>
  <si>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</si>
  <si>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</si>
  <si>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</si>
  <si>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</si>
  <si>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</si>
  <si>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</si>
  <si>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</si>
  <si>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</si>
  <si>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</si>
  <si>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</si>
  <si>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</si>
  <si>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</si>
  <si>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</si>
  <si>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</si>
  <si>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</si>
  <si>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</si>
  <si>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</si>
  <si>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</si>
  <si>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</si>
  <si>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</si>
  <si>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</si>
  <si>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</si>
  <si>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</si>
  <si>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</si>
  <si>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</si>
  <si>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</si>
  <si>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</si>
  <si>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</si>
  <si>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</si>
  <si>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</si>
  <si>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</si>
  <si>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</si>
  <si>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</si>
  <si>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</si>
  <si>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</si>
  <si>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</si>
  <si>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</si>
  <si>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</si>
  <si>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</si>
  <si>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</si>
  <si>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</si>
  <si>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</si>
  <si>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</si>
  <si>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</si>
  <si>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</si>
  <si>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</si>
  <si>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</si>
  <si>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</si>
  <si>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</si>
  <si>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</si>
  <si>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</si>
  <si>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</si>
  <si>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</si>
  <si>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</si>
  <si>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</si>
  <si>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</si>
  <si>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</si>
  <si>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</si>
  <si>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</si>
  <si>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</si>
  <si>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</si>
  <si>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</si>
  <si>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</si>
  <si>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</si>
  <si>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</si>
  <si>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</si>
  <si>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</si>
  <si>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</si>
  <si>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</si>
  <si>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</si>
  <si>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</si>
  <si>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</si>
  <si>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</si>
  <si>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</si>
  <si>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</si>
  <si>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</si>
  <si>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</si>
  <si>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</si>
  <si>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</si>
  <si>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</si>
  <si>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</si>
  <si>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</si>
  <si>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</si>
  <si>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</si>
  <si>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</si>
  <si>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</si>
  <si>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</si>
  <si>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</si>
  <si>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</si>
  <si>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</si>
  <si>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</si>
  <si>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</si>
  <si>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</si>
  <si>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</si>
  <si>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</si>
  <si>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</si>
  <si>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</si>
  <si>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</si>
  <si>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</si>
  <si>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</si>
  <si>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</si>
  <si>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</si>
  <si>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</si>
  <si>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</si>
  <si>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</si>
  <si>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</si>
  <si>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</si>
  <si>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</si>
  <si>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</si>
  <si>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</si>
  <si>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</si>
  <si>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</si>
  <si>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</si>
  <si>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</si>
  <si>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</si>
  <si>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</si>
  <si>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</si>
  <si>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</si>
  <si>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</si>
  <si>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</si>
  <si>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</si>
  <si>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</si>
  <si>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</si>
  <si>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</si>
  <si>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</si>
  <si>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</si>
  <si>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</si>
  <si>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</si>
  <si>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</si>
  <si>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</si>
  <si>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</si>
  <si>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</si>
  <si>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</si>
  <si>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</si>
  <si>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</si>
  <si>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</si>
  <si>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</si>
  <si>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</si>
  <si>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</si>
  <si>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</si>
  <si>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</si>
  <si>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</si>
  <si>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</si>
  <si>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</si>
  <si>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</si>
  <si>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</si>
  <si>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</si>
  <si>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</si>
  <si>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</si>
  <si>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</si>
  <si>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</si>
  <si>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</si>
  <si>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</si>
  <si>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</si>
  <si>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</si>
  <si>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</si>
  <si>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</si>
  <si>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</si>
  <si>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</si>
  <si>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</si>
  <si>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</si>
  <si>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</si>
  <si>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</si>
  <si>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</si>
  <si>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</si>
  <si>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</si>
  <si>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</si>
  <si>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</si>
  <si>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</si>
  <si>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</si>
  <si>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</si>
  <si>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</si>
  <si>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</si>
  <si>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</si>
  <si>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</si>
  <si>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</si>
  <si>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</si>
  <si>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</si>
  <si>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</si>
  <si>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</si>
  <si>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</si>
  <si>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</si>
  <si>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</si>
  <si>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</si>
  <si>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</si>
  <si>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</si>
  <si>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</si>
  <si>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</si>
  <si>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</si>
  <si>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</si>
  <si>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</si>
  <si>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</si>
  <si>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</si>
  <si>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</si>
  <si>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</si>
  <si>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</si>
  <si>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</si>
  <si>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</si>
  <si>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</si>
  <si>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</si>
  <si>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</si>
  <si>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</si>
  <si>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</si>
  <si>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</si>
  <si>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</si>
  <si>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</si>
  <si>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</si>
  <si>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</si>
  <si>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</si>
  <si>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</si>
  <si>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</si>
  <si>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</si>
  <si>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</si>
  <si>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</si>
  <si>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</si>
  <si>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</si>
  <si>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</si>
  <si>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</si>
  <si>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</si>
  <si>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</si>
  <si>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</si>
  <si>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</si>
  <si>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</si>
  <si>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</si>
  <si>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</si>
  <si>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</si>
  <si>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</si>
  <si>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</si>
  <si>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</si>
  <si>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</si>
  <si>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</si>
  <si>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</si>
  <si>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</si>
  <si>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</si>
  <si>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</si>
  <si>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</si>
  <si>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</si>
  <si>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</si>
  <si>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</si>
  <si>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</si>
  <si>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</si>
  <si>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</si>
  <si>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</si>
  <si>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</si>
  <si>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</si>
  <si>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</si>
  <si>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</si>
  <si>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</si>
  <si>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</si>
  <si>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</si>
  <si>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</si>
  <si>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</si>
  <si>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</si>
  <si>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</si>
  <si>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</si>
  <si>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</si>
  <si>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</si>
  <si>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</si>
  <si>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</si>
  <si>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</si>
  <si>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</si>
  <si>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</si>
  <si>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</si>
  <si>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</si>
  <si>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</si>
  <si>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</si>
  <si>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</si>
  <si>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</si>
  <si>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</si>
  <si>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</si>
  <si>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</si>
  <si>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</si>
  <si>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</si>
  <si>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</si>
  <si>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</si>
  <si>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</si>
  <si>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</si>
  <si>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</si>
  <si>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</si>
  <si>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</si>
  <si>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</si>
  <si>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</si>
  <si>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</si>
  <si>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</si>
  <si>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</si>
  <si>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</si>
  <si>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</si>
  <si>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</si>
  <si>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</si>
  <si>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</si>
  <si>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</si>
  <si>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</si>
  <si>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</si>
  <si>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</si>
  <si>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</si>
  <si>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</si>
  <si>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</si>
  <si>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</si>
  <si>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</si>
  <si>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</si>
  <si>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</si>
  <si>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</si>
  <si>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</si>
  <si>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</si>
  <si>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</si>
  <si>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</si>
  <si>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</si>
  <si>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</si>
  <si>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</si>
  <si>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</si>
  <si>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</si>
  <si>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</si>
  <si>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</si>
  <si>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</si>
  <si>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</si>
  <si>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</si>
  <si>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</si>
  <si>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</si>
  <si>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</si>
  <si>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</si>
  <si>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</si>
  <si>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</si>
  <si>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</si>
  <si>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</si>
  <si>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</si>
  <si>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</si>
  <si>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</si>
  <si>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</si>
  <si>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</si>
  <si>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</si>
  <si>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</si>
  <si>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</si>
  <si>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</si>
  <si>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</si>
  <si>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</si>
  <si>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</si>
  <si>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</si>
  <si>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</si>
  <si>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</si>
  <si>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</si>
  <si>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</si>
  <si>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</si>
  <si>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</si>
  <si>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</si>
  <si>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</si>
  <si>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</si>
  <si>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</si>
  <si>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</si>
  <si>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</si>
  <si>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</si>
  <si>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</si>
  <si>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</si>
  <si>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</si>
  <si>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</si>
  <si>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</si>
  <si>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</si>
  <si>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</si>
  <si>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</si>
  <si>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</si>
  <si>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</si>
  <si>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</si>
  <si>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</si>
  <si>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</si>
  <si>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</si>
  <si>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</si>
  <si>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</si>
  <si>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</si>
  <si>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</si>
  <si>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</si>
  <si>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</si>
  <si>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</si>
  <si>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</si>
  <si>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</si>
  <si>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</si>
  <si>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</si>
  <si>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</si>
  <si>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</si>
  <si>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</si>
  <si>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</si>
  <si>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</si>
  <si>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</si>
  <si>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</si>
  <si>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</si>
  <si>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</si>
  <si>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</si>
  <si>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</si>
  <si>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</si>
  <si>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</si>
  <si>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</si>
  <si>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</si>
  <si>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</si>
  <si>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</si>
  <si>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</si>
  <si>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</si>
  <si>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</si>
  <si>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</si>
  <si>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</si>
  <si>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</si>
  <si>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</si>
  <si>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</si>
  <si>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</si>
  <si>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</si>
  <si>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</si>
  <si>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</si>
  <si>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</si>
  <si>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</si>
  <si>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</si>
  <si>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</si>
  <si>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</si>
  <si>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</si>
  <si>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</si>
  <si>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</si>
  <si>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</si>
  <si>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</si>
  <si>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</si>
  <si>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</si>
  <si>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</si>
  <si>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</si>
  <si>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</si>
  <si>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</si>
  <si>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</si>
  <si>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</si>
  <si>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</si>
  <si>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</si>
  <si>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</si>
  <si>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</si>
  <si>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</si>
  <si>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</si>
  <si>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</si>
  <si>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</si>
  <si>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</si>
  <si>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</si>
  <si>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</si>
  <si>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</si>
  <si>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</si>
  <si>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</si>
  <si>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</si>
  <si>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</si>
  <si>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</si>
  <si>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</si>
  <si>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</si>
  <si>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</si>
  <si>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</si>
  <si>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</si>
  <si>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</si>
  <si>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</si>
  <si>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</si>
  <si>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</si>
  <si>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</si>
  <si>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</si>
  <si>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</si>
  <si>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</si>
  <si>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</si>
  <si>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</si>
  <si>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</si>
  <si>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</si>
  <si>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</si>
  <si>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</si>
  <si>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</si>
  <si>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</si>
  <si>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</si>
  <si>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</si>
  <si>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</si>
  <si>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</si>
  <si>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</si>
  <si>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</si>
  <si>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</si>
  <si>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</si>
  <si>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</si>
  <si>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</si>
  <si>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</si>
  <si>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</si>
  <si>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</si>
  <si>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</si>
  <si>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</si>
  <si>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</si>
  <si>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</si>
  <si>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</si>
  <si>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</si>
  <si>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</si>
  <si>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</si>
  <si>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</si>
  <si>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</si>
  <si>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</si>
  <si>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</si>
  <si>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</si>
  <si>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</si>
  <si>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</si>
  <si>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</si>
  <si>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</si>
  <si>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</si>
  <si>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</si>
  <si>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</si>
  <si>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</si>
  <si>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</si>
  <si>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</si>
  <si>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</si>
  <si>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</si>
  <si>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</si>
  <si>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</si>
  <si>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</si>
  <si>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</si>
  <si>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</si>
  <si>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</si>
  <si>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</si>
  <si>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</si>
  <si>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</si>
  <si>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</si>
  <si>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</si>
  <si>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</si>
  <si>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</si>
  <si>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</si>
  <si>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</si>
  <si>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</si>
  <si>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</si>
  <si>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</si>
  <si>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</si>
  <si>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</si>
  <si>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</si>
  <si>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</si>
  <si>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</si>
  <si>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</si>
  <si>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</si>
  <si>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</si>
  <si>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</si>
  <si>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</si>
  <si>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</si>
  <si>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</si>
  <si>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</si>
  <si>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</si>
  <si>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</si>
  <si>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</si>
  <si>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</si>
  <si>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</si>
  <si>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</si>
  <si>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</si>
  <si>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</si>
  <si>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</si>
  <si>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</si>
  <si>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</si>
  <si>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</si>
  <si>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</si>
  <si>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</si>
  <si>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</si>
  <si>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</si>
  <si>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</si>
  <si>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</si>
  <si>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</si>
  <si>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</si>
  <si>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</si>
  <si>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</si>
  <si>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</si>
  <si>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</si>
  <si>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</si>
  <si>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</si>
  <si>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</si>
  <si>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</si>
  <si>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</si>
  <si>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</si>
  <si>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</si>
  <si>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</si>
  <si>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</si>
  <si>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</si>
  <si>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</si>
  <si>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</si>
  <si>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</si>
  <si>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</si>
  <si>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</si>
  <si>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</si>
  <si>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</si>
  <si>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</si>
  <si>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</si>
  <si>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</si>
  <si>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</si>
  <si>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</si>
  <si>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</si>
  <si>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</si>
  <si>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</si>
  <si>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</si>
  <si>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</si>
  <si>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</si>
  <si>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</si>
  <si>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</si>
  <si>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</si>
  <si>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</si>
  <si>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</si>
  <si>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</si>
  <si>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</si>
  <si>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</si>
  <si>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</si>
  <si>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</si>
  <si>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</si>
  <si>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</si>
  <si>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</si>
  <si>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</si>
  <si>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</si>
  <si>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</si>
  <si>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</si>
  <si>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</si>
  <si>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</si>
  <si>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</si>
  <si>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</si>
  <si>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</si>
  <si>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</si>
  <si>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</si>
  <si>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</si>
  <si>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</si>
  <si>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</si>
  <si>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</si>
  <si>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</si>
  <si>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</si>
  <si>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</si>
  <si>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</si>
  <si>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</si>
  <si>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</si>
  <si>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</si>
  <si>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</si>
  <si>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</si>
  <si>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</si>
  <si>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</si>
  <si>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</si>
  <si>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</si>
  <si>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</si>
  <si>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</si>
  <si>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</si>
  <si>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</si>
  <si>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</si>
  <si>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</si>
  <si>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</si>
  <si>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</si>
  <si>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</si>
  <si>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</si>
  <si>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</si>
  <si>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</si>
  <si>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</si>
  <si>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</si>
  <si>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</si>
  <si>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</si>
  <si>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</si>
  <si>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</si>
  <si>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</si>
  <si>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</si>
  <si>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</si>
  <si>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</si>
  <si>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</si>
  <si>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</si>
  <si>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</si>
  <si>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</si>
  <si>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</si>
  <si>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</si>
  <si>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</si>
  <si>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</si>
  <si>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</si>
  <si>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</si>
  <si>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</si>
  <si>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</si>
  <si>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</si>
  <si>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</si>
  <si>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</si>
  <si>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</si>
  <si>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</si>
  <si>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</si>
  <si>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</si>
  <si>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</si>
  <si>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</si>
  <si>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</si>
  <si>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</si>
  <si>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</si>
  <si>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</si>
  <si>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</si>
  <si>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</si>
  <si>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</si>
  <si>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</si>
  <si>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</si>
  <si>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</si>
  <si>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</si>
  <si>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</si>
  <si>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</si>
  <si>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</si>
  <si>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</si>
  <si>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</si>
  <si>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</si>
  <si>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</si>
  <si>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</si>
  <si>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</si>
  <si>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</si>
  <si>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</si>
  <si>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</si>
  <si>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</si>
  <si>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</si>
  <si>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</si>
  <si>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</si>
  <si>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</si>
  <si>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</si>
  <si>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</si>
  <si>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</si>
  <si>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</si>
  <si>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</si>
  <si>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</si>
  <si>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</si>
  <si>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</si>
  <si>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</si>
  <si>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</si>
  <si>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</si>
  <si>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</si>
  <si>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</si>
  <si>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</si>
  <si>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</si>
  <si>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</si>
  <si>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</si>
  <si>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</si>
  <si>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</si>
  <si>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</si>
  <si>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</si>
  <si>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</si>
  <si>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</si>
  <si>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</si>
  <si>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</si>
  <si>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</si>
  <si>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</si>
  <si>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</si>
  <si>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</si>
  <si>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</si>
  <si>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</si>
  <si>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</si>
  <si>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</si>
  <si>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</si>
  <si>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</si>
  <si>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</si>
  <si>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</si>
  <si>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</si>
  <si>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</si>
  <si>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</si>
  <si>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</si>
  <si>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</si>
  <si>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</si>
  <si>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</si>
  <si>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</si>
  <si>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</si>
  <si>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</si>
  <si>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</si>
  <si>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</si>
  <si>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</si>
  <si>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</si>
  <si>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</si>
  <si>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</si>
  <si>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</si>
  <si>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</si>
  <si>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</si>
  <si>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</si>
  <si>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</si>
  <si>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</si>
  <si>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</si>
  <si>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</si>
  <si>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</si>
  <si>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</si>
  <si>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</si>
  <si>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</si>
  <si>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</si>
  <si>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</si>
  <si>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</si>
  <si>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</si>
  <si>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</si>
  <si>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</si>
  <si>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</si>
  <si>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</si>
  <si>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</si>
  <si>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</si>
  <si>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</si>
  <si>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</si>
  <si>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</si>
  <si>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</si>
  <si>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</si>
  <si>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</si>
  <si>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</si>
  <si>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</si>
  <si>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</si>
  <si>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</si>
  <si>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</si>
  <si>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</si>
  <si>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</si>
  <si>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</si>
  <si>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</si>
  <si>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</si>
  <si>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</si>
  <si>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</si>
  <si>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</si>
  <si>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</si>
  <si>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</si>
  <si>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</si>
  <si>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</si>
  <si>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</si>
  <si>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</si>
  <si>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</si>
  <si>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</si>
  <si>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</si>
  <si>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</si>
  <si>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</si>
  <si>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</si>
  <si>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</si>
  <si>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</si>
  <si>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</si>
  <si>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</si>
  <si>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</si>
  <si>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</si>
  <si>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</si>
  <si>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</si>
  <si>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</si>
  <si>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</si>
  <si>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</si>
  <si>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</si>
  <si>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</si>
  <si>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</si>
  <si>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</si>
  <si>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</si>
  <si>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</si>
  <si>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</si>
  <si>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</si>
  <si>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</si>
  <si>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</si>
  <si>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</si>
  <si>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</si>
  <si>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</si>
  <si>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</si>
  <si>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</si>
  <si>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</si>
  <si>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</si>
  <si>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</si>
  <si>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</si>
  <si>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</si>
  <si>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</si>
  <si>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</si>
  <si>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</si>
  <si>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</si>
  <si>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</si>
  <si>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</si>
  <si>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</si>
  <si>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</si>
  <si>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</si>
  <si>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</si>
  <si>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</si>
  <si>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</si>
  <si>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</si>
  <si>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</si>
  <si>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</si>
  <si>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</si>
  <si>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</si>
  <si>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</si>
  <si>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</si>
  <si>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</si>
  <si>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</si>
  <si>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</si>
  <si>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</si>
  <si>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</si>
  <si>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</si>
  <si>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</si>
  <si>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</si>
  <si>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</si>
  <si>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</si>
  <si>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</si>
  <si>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</si>
  <si>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</si>
  <si>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</si>
  <si>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</si>
  <si>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</si>
  <si>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</si>
  <si>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</si>
  <si>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</si>
  <si>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</si>
  <si>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</si>
  <si>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</si>
  <si>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</si>
  <si>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</si>
  <si>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</si>
  <si>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</si>
  <si>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</si>
  <si>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</si>
  <si>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</si>
  <si>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</si>
  <si>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</si>
  <si>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</si>
  <si>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</si>
  <si>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</si>
  <si>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</si>
  <si>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</si>
  <si>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</si>
  <si>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</si>
  <si>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</si>
  <si>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</si>
  <si>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</si>
  <si>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</si>
  <si>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</si>
  <si>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</si>
  <si>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</si>
  <si>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</si>
  <si>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</si>
  <si>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</si>
  <si>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</si>
  <si>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</si>
  <si>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</si>
  <si>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</si>
  <si>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</si>
  <si>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</si>
  <si>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</si>
  <si>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</si>
  <si>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</si>
  <si>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</si>
  <si>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</si>
  <si>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</si>
  <si>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</si>
  <si>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</si>
  <si>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</si>
  <si>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</si>
  <si>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</si>
  <si>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</si>
  <si>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</si>
  <si>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</si>
  <si>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</si>
  <si>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</si>
  <si>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</si>
  <si>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</si>
  <si>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</si>
  <si>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</si>
  <si>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</si>
  <si>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</si>
  <si>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</si>
  <si>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</si>
  <si>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</si>
  <si>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</si>
  <si>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</si>
  <si>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</si>
  <si>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</si>
  <si>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</si>
  <si>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</si>
  <si>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</si>
  <si>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</si>
  <si>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</si>
  <si>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</si>
  <si>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</si>
  <si>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</si>
  <si>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</si>
  <si>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</si>
  <si>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</si>
  <si>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</si>
  <si>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</si>
  <si>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</si>
  <si>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</si>
  <si>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</si>
  <si>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</si>
  <si>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</si>
  <si>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</si>
  <si>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</si>
  <si>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</si>
  <si>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</si>
  <si>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</si>
  <si>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</si>
  <si>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</si>
  <si>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</si>
  <si>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</si>
  <si>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</si>
  <si>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</si>
  <si>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</si>
  <si>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</si>
  <si>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</si>
  <si>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</si>
  <si>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</si>
  <si>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</si>
  <si>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</si>
  <si>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</si>
  <si>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</si>
  <si>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</si>
  <si>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</si>
  <si>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</si>
  <si>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</si>
  <si>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</si>
  <si>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</si>
  <si>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</si>
  <si>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</si>
  <si>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</si>
  <si>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</si>
  <si>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</si>
  <si>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</si>
  <si>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</si>
  <si>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</si>
  <si>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</si>
  <si>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</si>
  <si>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</si>
  <si>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</si>
  <si>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</si>
  <si>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</si>
  <si>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</si>
  <si>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</si>
  <si>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</si>
  <si>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</si>
  <si>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</si>
  <si>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</si>
  <si>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</si>
  <si>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</si>
  <si>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</si>
  <si>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</si>
  <si>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</si>
  <si>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</si>
  <si>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</si>
  <si>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</si>
  <si>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</si>
  <si>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</si>
  <si>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</si>
  <si>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</si>
  <si>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</si>
  <si>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</si>
  <si>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</si>
  <si>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</si>
  <si>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</si>
  <si>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</si>
  <si>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</si>
  <si>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</si>
  <si>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</si>
  <si>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</si>
  <si>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</si>
  <si>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</si>
  <si>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</si>
  <si>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</si>
  <si>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</si>
  <si>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</si>
  <si>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</si>
  <si>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</si>
  <si>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</si>
  <si>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</si>
  <si>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</si>
  <si>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</si>
  <si>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</si>
  <si>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</si>
  <si>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</si>
  <si>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</si>
  <si>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</si>
  <si>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</si>
  <si>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</si>
  <si>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</si>
  <si>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</si>
  <si>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</si>
  <si>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</si>
  <si>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</si>
  <si>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</si>
  <si>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</si>
  <si>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</si>
  <si>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</si>
  <si>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</si>
  <si>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</si>
  <si>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</si>
  <si>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</si>
  <si>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</si>
  <si>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</si>
  <si>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</si>
  <si>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</si>
  <si>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</si>
  <si>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</si>
  <si>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</si>
  <si>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</si>
  <si>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</si>
  <si>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</si>
  <si>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</si>
  <si>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</si>
  <si>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</si>
  <si>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</si>
  <si>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</si>
  <si>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</si>
  <si>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</si>
  <si>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</si>
  <si>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</si>
  <si>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</si>
  <si>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</si>
  <si>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</si>
  <si>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</si>
  <si>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</si>
  <si>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</si>
  <si>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</si>
  <si>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</si>
  <si>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</si>
  <si>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</si>
  <si>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</si>
  <si>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</si>
  <si>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</si>
  <si>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</si>
  <si>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</si>
  <si>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</si>
  <si>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</si>
  <si>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</si>
  <si>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</si>
  <si>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</si>
  <si>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</si>
  <si>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</si>
  <si>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</si>
  <si>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</si>
  <si>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</si>
  <si>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</si>
  <si>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</si>
  <si>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</si>
  <si>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</si>
  <si>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</si>
  <si>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</si>
  <si>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</si>
  <si>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</si>
  <si>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</si>
  <si>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</si>
  <si>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</si>
  <si>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</si>
  <si>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</si>
  <si>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</si>
  <si>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</si>
  <si>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</si>
  <si>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</si>
  <si>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</si>
  <si>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</si>
  <si>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</si>
  <si>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</si>
  <si>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</si>
  <si>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</si>
  <si>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</si>
  <si>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</si>
  <si>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</si>
  <si>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</si>
  <si>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</si>
  <si>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</si>
  <si>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</si>
  <si>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</si>
  <si>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</si>
  <si>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</si>
  <si>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</si>
  <si>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</si>
  <si>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</si>
  <si>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</si>
  <si>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</si>
  <si>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</si>
  <si>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</si>
  <si>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</si>
  <si>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</si>
  <si>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</si>
  <si>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</si>
  <si>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</si>
  <si>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</si>
  <si>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</si>
  <si>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</si>
  <si>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</si>
  <si>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</si>
  <si>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</si>
  <si>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</si>
  <si>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</si>
  <si>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</si>
  <si>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</si>
  <si>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</si>
  <si>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</si>
  <si>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</si>
  <si>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</si>
  <si>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</si>
  <si>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</si>
  <si>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</si>
  <si>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</si>
  <si>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</si>
  <si>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</si>
  <si>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</si>
  <si>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</si>
  <si>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</si>
  <si>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</si>
  <si>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</si>
  <si>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</si>
  <si>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</si>
  <si>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</si>
  <si>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</si>
  <si>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</si>
  <si>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</si>
  <si>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</si>
  <si>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</si>
  <si>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</si>
  <si>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</si>
  <si>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</si>
  <si>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</si>
  <si>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</si>
  <si>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</si>
  <si>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</si>
  <si>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</si>
  <si>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</si>
  <si>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</si>
  <si>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</si>
  <si>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</si>
  <si>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</si>
  <si>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</si>
  <si>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</si>
  <si>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</si>
  <si>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</si>
  <si>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</si>
  <si>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</si>
  <si>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</si>
  <si>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</si>
  <si>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</si>
  <si>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</si>
  <si>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</si>
  <si>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</si>
  <si>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</si>
  <si>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</si>
  <si>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</si>
  <si>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</si>
  <si>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</si>
  <si>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</si>
  <si>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</si>
  <si>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</si>
  <si>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</si>
  <si>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</si>
  <si>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</si>
  <si>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</si>
  <si>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</si>
  <si>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</si>
  <si>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</si>
  <si>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</si>
  <si>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</si>
  <si>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</si>
  <si>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</si>
  <si>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</si>
  <si>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</si>
  <si>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</si>
  <si>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</si>
  <si>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</si>
  <si>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</si>
  <si>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</si>
  <si>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</si>
  <si>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</si>
  <si>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</si>
  <si>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</si>
  <si>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</si>
  <si>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</si>
  <si>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</si>
  <si>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</si>
  <si>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</si>
  <si>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</si>
  <si>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</si>
  <si>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</si>
  <si>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</si>
  <si>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</si>
  <si>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</si>
  <si>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</si>
  <si>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</si>
  <si>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</si>
  <si>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</si>
  <si>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</si>
  <si>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</si>
  <si>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</si>
  <si>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</si>
  <si>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</si>
  <si>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</si>
  <si>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</si>
  <si>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</si>
  <si>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</si>
  <si>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</si>
  <si>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</si>
  <si>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</si>
  <si>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</si>
  <si>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</si>
  <si>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</si>
  <si>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</si>
  <si>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</si>
  <si>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</si>
  <si>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</si>
  <si>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</si>
  <si>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</si>
  <si>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</si>
  <si>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</si>
  <si>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</si>
  <si>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</si>
  <si>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</si>
  <si>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</si>
  <si>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</si>
  <si>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</si>
  <si>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</si>
  <si>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</si>
  <si>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</si>
  <si>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</si>
  <si>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</si>
  <si>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</si>
  <si>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</si>
  <si>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</si>
  <si>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</si>
  <si>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</si>
  <si>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</si>
  <si>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</si>
  <si>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</si>
  <si>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</si>
  <si>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</si>
  <si>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</si>
  <si>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</si>
  <si>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</si>
  <si>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</si>
  <si>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</si>
  <si>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</si>
  <si>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</si>
  <si>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</si>
  <si>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</si>
  <si>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</si>
  <si>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</si>
  <si>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</si>
  <si>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</si>
  <si>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</si>
  <si>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</si>
  <si>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</si>
  <si>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</si>
  <si>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</si>
  <si>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</si>
  <si>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</si>
  <si>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</si>
  <si>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</si>
  <si>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</si>
  <si>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</si>
  <si>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</si>
  <si>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</si>
  <si>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</si>
  <si>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</si>
  <si>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</si>
  <si>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</si>
  <si>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</si>
  <si>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</si>
  <si>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</si>
  <si>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</si>
  <si>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</si>
  <si>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</si>
  <si>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</si>
  <si>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</si>
  <si>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</si>
  <si>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</si>
  <si>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</si>
  <si>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</si>
  <si>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</si>
  <si>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</si>
  <si>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</si>
  <si>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</si>
  <si>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</si>
  <si>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</si>
  <si>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</si>
  <si>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</si>
  <si>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</si>
  <si>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</si>
  <si>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</si>
  <si>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</si>
  <si>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</si>
  <si>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</si>
  <si>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</si>
  <si>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</si>
  <si>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</si>
  <si>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</si>
  <si>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</si>
  <si>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</si>
  <si>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</si>
  <si>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</si>
  <si>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</si>
  <si>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</si>
  <si>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</si>
  <si>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</si>
  <si>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</si>
  <si>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</si>
  <si>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</si>
  <si>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</si>
  <si>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</si>
  <si>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</si>
  <si>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</si>
  <si>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</si>
  <si>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</si>
  <si>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</si>
  <si>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</si>
  <si>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</si>
  <si>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</si>
  <si>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</si>
  <si>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</si>
  <si>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</si>
  <si>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</si>
  <si>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</si>
  <si>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</si>
  <si>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</si>
  <si>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</si>
  <si>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</si>
  <si>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</si>
  <si>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</si>
  <si>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</si>
  <si>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</si>
  <si>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</si>
  <si>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</si>
  <si>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</si>
  <si>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</si>
  <si>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</si>
  <si>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</si>
  <si>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</si>
  <si>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</si>
  <si>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</si>
  <si>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</si>
  <si>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</si>
  <si>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</si>
  <si>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</si>
  <si>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</si>
  <si>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</si>
  <si>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</si>
  <si>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</si>
  <si>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</si>
  <si>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</si>
  <si>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</si>
  <si>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</si>
  <si>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</si>
  <si>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</si>
  <si>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</si>
  <si>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</si>
  <si>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</si>
  <si>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</si>
  <si>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</si>
  <si>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</si>
  <si>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</si>
  <si>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</si>
  <si>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</si>
  <si>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</si>
  <si>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</si>
  <si>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</si>
  <si>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</si>
  <si>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</si>
  <si>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</si>
  <si>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</si>
  <si>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</si>
  <si>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</si>
  <si>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</si>
  <si>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</si>
  <si>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</si>
  <si>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</si>
  <si>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</si>
  <si>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</si>
  <si>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</si>
  <si>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</si>
  <si>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</si>
  <si>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</si>
  <si>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</si>
  <si>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</si>
  <si>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</si>
  <si>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</si>
  <si>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</si>
  <si>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</si>
  <si>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</si>
  <si>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</si>
  <si>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</si>
  <si>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</si>
  <si>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</si>
  <si>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</si>
  <si>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</si>
  <si>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</si>
  <si>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</si>
  <si>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</si>
  <si>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</si>
  <si>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</si>
  <si>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</si>
  <si>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</si>
  <si>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</si>
  <si>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</si>
  <si>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</si>
  <si>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</si>
  <si>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</si>
  <si>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</si>
  <si>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</si>
  <si>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</si>
  <si>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</si>
  <si>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</si>
  <si>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</si>
  <si>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</si>
  <si>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</si>
  <si>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</si>
  <si>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</si>
  <si>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</si>
  <si>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</si>
  <si>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</si>
  <si>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</si>
  <si>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</si>
  <si>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</si>
  <si>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</si>
  <si>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</si>
  <si>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</si>
  <si>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</si>
  <si>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</si>
  <si>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</si>
  <si>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</si>
  <si>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</si>
  <si>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</si>
  <si>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</si>
  <si>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</si>
  <si>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</si>
  <si>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</si>
  <si>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</si>
  <si>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</si>
  <si>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</si>
  <si>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</si>
  <si>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</si>
  <si>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</si>
  <si>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</si>
  <si>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</si>
  <si>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</si>
  <si>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</si>
  <si>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</si>
  <si>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</si>
  <si>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</si>
  <si>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</si>
  <si>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</si>
  <si>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</si>
  <si>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</si>
  <si>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</si>
  <si>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</si>
  <si>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</si>
  <si>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</si>
  <si>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</si>
  <si>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</si>
  <si>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</si>
  <si>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</si>
  <si>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</si>
  <si>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</si>
  <si>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</si>
  <si>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</si>
  <si>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</si>
  <si>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</si>
  <si>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</si>
  <si>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</si>
  <si>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</si>
  <si>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</si>
  <si>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</si>
  <si>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</si>
  <si>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</si>
  <si>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</si>
  <si>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</si>
  <si>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</si>
  <si>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</si>
  <si>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</si>
  <si>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</si>
  <si>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</si>
  <si>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</si>
  <si>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</si>
  <si>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</si>
  <si>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</si>
  <si>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</si>
  <si>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</si>
  <si>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</si>
  <si>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</si>
  <si>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</si>
  <si>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</si>
  <si>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</si>
  <si>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</si>
  <si>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</si>
  <si>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</si>
  <si>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</si>
  <si>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</si>
  <si>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</si>
  <si>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</si>
  <si>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</si>
  <si>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</si>
  <si>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</si>
  <si>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</si>
  <si>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</si>
  <si>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</si>
  <si>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</si>
  <si>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</si>
  <si>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</si>
  <si>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</si>
  <si>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</si>
  <si>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</si>
  <si>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</si>
  <si>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</si>
  <si>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</si>
  <si>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</si>
  <si>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</si>
  <si>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</si>
  <si>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</si>
  <si>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</si>
  <si>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</si>
  <si>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</si>
  <si>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</si>
  <si>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</si>
  <si>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</si>
  <si>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</si>
  <si>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</si>
  <si>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</si>
  <si>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</si>
  <si>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</si>
  <si>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</si>
  <si>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</si>
  <si>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</si>
  <si>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</si>
  <si>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</si>
  <si>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</si>
  <si>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</si>
  <si>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</si>
  <si>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</si>
  <si>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</si>
  <si>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</si>
  <si>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</si>
  <si>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</si>
  <si>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</si>
  <si>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</si>
  <si>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</si>
  <si>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</si>
  <si>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</si>
  <si>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</si>
  <si>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</si>
  <si>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</si>
  <si>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</si>
  <si>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</si>
  <si>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</si>
  <si>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</si>
  <si>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</si>
  <si>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</si>
  <si>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</si>
  <si>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</si>
  <si>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</si>
  <si>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</si>
  <si>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</si>
  <si>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</si>
  <si>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</si>
  <si>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</si>
  <si>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</si>
  <si>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</si>
  <si>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</si>
  <si>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</si>
  <si>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</si>
  <si>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</si>
  <si>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</si>
  <si>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</si>
  <si>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</si>
  <si>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</si>
  <si>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</si>
  <si>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</si>
  <si>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</si>
  <si>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</si>
  <si>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</si>
  <si>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</si>
  <si>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</si>
  <si>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</si>
  <si>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</si>
  <si>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</si>
  <si>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</si>
  <si>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</si>
  <si>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</si>
  <si>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</si>
  <si>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</si>
  <si>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</si>
  <si>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</si>
  <si>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</si>
  <si>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</si>
  <si>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</si>
  <si>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</si>
  <si>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</si>
  <si>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</si>
  <si>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</si>
  <si>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</si>
  <si>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</si>
  <si>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</si>
  <si>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</si>
  <si>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</si>
  <si>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</si>
  <si>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</si>
  <si>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</si>
  <si>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</si>
  <si>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</si>
  <si>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</si>
  <si>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</si>
  <si>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</si>
  <si>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</si>
  <si>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</si>
  <si>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</si>
  <si>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</si>
  <si>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</si>
  <si>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</si>
  <si>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</si>
  <si>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</si>
  <si>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</si>
  <si>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</si>
  <si>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</si>
  <si>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</si>
  <si>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</si>
  <si>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</si>
  <si>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</si>
  <si>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</si>
  <si>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</si>
  <si>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</si>
  <si>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</si>
  <si>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</si>
  <si>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</si>
  <si>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</si>
  <si>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</si>
  <si>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</si>
  <si>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</si>
  <si>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</si>
  <si>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</si>
  <si>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</si>
  <si>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</si>
  <si>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</si>
  <si>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</si>
  <si>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</si>
  <si>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</si>
  <si>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</si>
  <si>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</si>
  <si>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</si>
  <si>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</si>
  <si>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</si>
  <si>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</si>
  <si>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</si>
  <si>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</si>
  <si>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</si>
  <si>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</si>
  <si>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</si>
  <si>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</si>
  <si>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</si>
  <si>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</si>
  <si>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</si>
  <si>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</si>
  <si>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</si>
  <si>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</si>
  <si>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</si>
  <si>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</si>
  <si>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</si>
  <si>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</si>
  <si>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</si>
  <si>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</si>
  <si>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</si>
  <si>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</si>
  <si>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</si>
  <si>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</si>
  <si>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</si>
  <si>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</si>
  <si>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</si>
  <si>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</si>
  <si>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</si>
  <si>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</si>
  <si>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</si>
  <si>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</si>
  <si>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</si>
  <si>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</si>
  <si>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</si>
  <si>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</si>
  <si>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</si>
  <si>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</si>
  <si>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</si>
  <si>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</si>
  <si>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</si>
  <si>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</si>
  <si>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</si>
  <si>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</si>
  <si>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</si>
  <si>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</si>
  <si>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</si>
  <si>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</si>
  <si>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</si>
  <si>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</si>
  <si>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</si>
  <si>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</si>
  <si>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</si>
  <si>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</si>
  <si>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</si>
  <si>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</si>
  <si>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</si>
  <si>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</si>
  <si>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</si>
  <si>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</si>
  <si>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</si>
  <si>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</si>
  <si>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</si>
  <si>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</si>
  <si>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</si>
  <si>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</si>
  <si>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</si>
  <si>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</si>
  <si>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</si>
  <si>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</si>
  <si>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</si>
  <si>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</si>
  <si>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</si>
  <si>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</si>
  <si>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</si>
  <si>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</si>
  <si>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</si>
  <si>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</si>
  <si>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</si>
  <si>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</si>
  <si>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</si>
  <si>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</si>
  <si>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</si>
  <si>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</si>
  <si>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</si>
  <si>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</si>
  <si>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</si>
  <si>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</si>
  <si>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</si>
  <si>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</si>
  <si>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</si>
  <si>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</si>
  <si>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</si>
  <si>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</si>
  <si>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</si>
  <si>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</si>
  <si>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</si>
  <si>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</si>
  <si>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</si>
  <si>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</si>
  <si>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</si>
  <si>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</si>
  <si>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</si>
  <si>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</si>
  <si>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</si>
  <si>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</si>
  <si>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</si>
  <si>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</si>
  <si>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</si>
  <si>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</si>
  <si>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</si>
  <si>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</si>
  <si>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</si>
  <si>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</si>
  <si>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</si>
  <si>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</si>
  <si>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</si>
  <si>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</si>
  <si>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</si>
  <si>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</si>
  <si>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</si>
  <si>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</si>
  <si>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</si>
  <si>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</si>
  <si>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</si>
  <si>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</si>
  <si>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</si>
  <si>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</si>
  <si>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</si>
  <si>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</si>
  <si>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</si>
  <si>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</si>
  <si>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</si>
  <si>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</si>
  <si>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</si>
  <si>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</si>
  <si>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</si>
  <si>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</si>
  <si>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</si>
  <si>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</si>
  <si>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</si>
  <si>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</si>
  <si>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</si>
  <si>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</si>
  <si>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</si>
  <si>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</si>
  <si>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</si>
  <si>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</si>
  <si>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</si>
  <si>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</si>
  <si>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</si>
  <si>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</si>
  <si>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</si>
  <si>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</si>
  <si>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</si>
  <si>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</si>
  <si>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</si>
  <si>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</si>
  <si>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</si>
  <si>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</si>
  <si>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</si>
  <si>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</si>
  <si>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</si>
  <si>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</si>
  <si>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</si>
  <si>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</si>
  <si>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</si>
  <si>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</si>
  <si>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</si>
  <si>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</si>
  <si>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</si>
  <si>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</si>
  <si>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</si>
  <si>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</si>
  <si>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</si>
  <si>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</si>
  <si>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</si>
  <si>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</si>
  <si>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</si>
  <si>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</si>
  <si>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</si>
  <si>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</si>
  <si>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</si>
  <si>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</si>
  <si>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</si>
  <si>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</si>
  <si>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</si>
  <si>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</si>
  <si>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</si>
  <si>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</si>
  <si>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</si>
  <si>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</si>
  <si>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</si>
  <si>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</si>
  <si>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</si>
  <si>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</si>
  <si>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</si>
  <si>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</si>
  <si>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</si>
  <si>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</si>
  <si>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</si>
  <si>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</si>
  <si>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</si>
  <si>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</si>
  <si>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</si>
  <si>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</si>
  <si>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</si>
  <si>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</si>
  <si>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</si>
  <si>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</si>
  <si>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</si>
  <si>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</si>
  <si>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</si>
  <si>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</si>
  <si>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</si>
  <si>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</si>
  <si>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</si>
  <si>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</si>
  <si>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</si>
  <si>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</si>
  <si>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</si>
  <si>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</si>
  <si>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</si>
  <si>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</si>
  <si>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</si>
  <si>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</si>
  <si>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</si>
  <si>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</si>
  <si>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</si>
  <si>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</si>
  <si>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</si>
  <si>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</si>
  <si>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</si>
  <si>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</si>
  <si>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</si>
  <si>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</si>
  <si>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</si>
  <si>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</si>
  <si>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</si>
  <si>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</si>
  <si>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</si>
  <si>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</si>
  <si>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</si>
  <si>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</si>
  <si>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</si>
  <si>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</si>
  <si>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</si>
  <si>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</si>
  <si>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</si>
  <si>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</si>
  <si>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</si>
  <si>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</si>
  <si>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</si>
  <si>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</si>
  <si>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</si>
  <si>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</si>
  <si>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</si>
  <si>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</si>
  <si>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</si>
  <si>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</si>
  <si>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</si>
  <si>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</si>
  <si>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</si>
  <si>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</si>
  <si>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</si>
  <si>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</si>
  <si>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</si>
  <si>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</si>
  <si>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</si>
  <si>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</si>
  <si>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</si>
  <si>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</si>
  <si>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</si>
  <si>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</si>
  <si>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</si>
  <si>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</si>
  <si>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</si>
  <si>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</si>
  <si>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</si>
  <si>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</si>
  <si>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</si>
  <si>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</si>
  <si>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</si>
  <si>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</si>
  <si>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</si>
  <si>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</si>
  <si>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</si>
  <si>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</si>
  <si>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</si>
  <si>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</si>
  <si>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</si>
  <si>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</si>
  <si>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</si>
  <si>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</si>
  <si>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</si>
  <si>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</si>
  <si>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</si>
  <si>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</si>
  <si>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</si>
  <si>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</si>
  <si>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</si>
  <si>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</si>
  <si>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</si>
  <si>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</si>
  <si>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</si>
  <si>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</si>
  <si>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</si>
  <si>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</si>
  <si>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</si>
  <si>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</si>
  <si>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</si>
  <si>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</si>
  <si>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</si>
  <si>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</si>
  <si>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</si>
  <si>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</si>
  <si>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</si>
  <si>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</si>
  <si>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</si>
  <si>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</si>
  <si>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</si>
  <si>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</si>
  <si>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</si>
  <si>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</si>
  <si>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</si>
  <si>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</si>
  <si>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</si>
  <si>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</si>
  <si>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</si>
  <si>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</si>
  <si>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</si>
  <si>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</si>
  <si>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</si>
  <si>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</si>
  <si>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</si>
  <si>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</si>
  <si>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</si>
  <si>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</si>
  <si>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</si>
  <si>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</si>
  <si>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</si>
  <si>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</si>
  <si>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</si>
  <si>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</si>
  <si>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</si>
  <si>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</si>
  <si>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</si>
  <si>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</si>
  <si>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</si>
  <si>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</si>
  <si>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</si>
  <si>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</si>
  <si>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</si>
  <si>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</si>
  <si>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</si>
  <si>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</si>
  <si>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</si>
  <si>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</si>
  <si>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</si>
  <si>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</si>
  <si>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</si>
  <si>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</si>
  <si>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</si>
  <si>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</si>
  <si>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</si>
  <si>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</si>
  <si>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</si>
  <si>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</si>
  <si>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</si>
  <si>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</si>
  <si>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</si>
  <si>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</si>
  <si>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</si>
  <si>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</si>
  <si>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</si>
  <si>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</si>
  <si>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</si>
  <si>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</si>
  <si>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</si>
  <si>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</si>
  <si>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</si>
  <si>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</si>
  <si>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</si>
  <si>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</si>
  <si>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</si>
  <si>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</si>
  <si>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</si>
  <si>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</si>
  <si>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</si>
  <si>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</si>
  <si>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</si>
  <si>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</si>
  <si>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</si>
  <si>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</si>
  <si>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</si>
  <si>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</si>
  <si>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</si>
  <si>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</si>
  <si>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</si>
  <si>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</si>
  <si>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</si>
  <si>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</si>
  <si>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</si>
  <si>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</si>
  <si>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</si>
  <si>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</si>
  <si>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</si>
  <si>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</si>
  <si>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</si>
  <si>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</si>
  <si>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</si>
  <si>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</si>
  <si>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</si>
  <si>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</si>
  <si>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</si>
  <si>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</si>
  <si>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</si>
  <si>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</si>
  <si>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</si>
  <si>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</si>
  <si>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</si>
  <si>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</si>
  <si>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</si>
  <si>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</si>
  <si>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</si>
  <si>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</si>
  <si>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</si>
  <si>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</si>
  <si>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</si>
  <si>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</si>
  <si>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</si>
  <si>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</si>
  <si>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</si>
  <si>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</si>
  <si>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</si>
  <si>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</si>
  <si>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</si>
  <si>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</si>
  <si>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</si>
  <si>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</si>
  <si>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</si>
  <si>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</si>
  <si>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</si>
  <si>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</si>
  <si>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</si>
  <si>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</si>
  <si>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</si>
  <si>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</si>
  <si>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</si>
  <si>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</si>
  <si>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</si>
  <si>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</si>
  <si>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</si>
  <si>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</si>
  <si>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</si>
  <si>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</si>
  <si>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</si>
  <si>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</si>
  <si>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</si>
  <si>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</si>
  <si>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</si>
  <si>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</si>
  <si>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</si>
  <si>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</si>
  <si>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</si>
  <si>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</si>
  <si>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</si>
  <si>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</si>
  <si>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</si>
  <si>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</si>
  <si>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</si>
  <si>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</si>
  <si>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</si>
  <si>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</si>
  <si>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</si>
  <si>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</si>
  <si>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</si>
  <si>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</si>
  <si>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</si>
  <si>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</si>
  <si>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</si>
  <si>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</si>
  <si>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</si>
  <si>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</si>
  <si>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</si>
  <si>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</si>
  <si>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</si>
  <si>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</si>
  <si>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</si>
  <si>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</si>
  <si>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</si>
  <si>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</si>
  <si>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</si>
  <si>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</si>
  <si>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</si>
  <si>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</si>
  <si>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</si>
  <si>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</si>
  <si>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</si>
  <si>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</si>
  <si>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</si>
  <si>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</si>
  <si>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</si>
  <si>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</si>
  <si>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</si>
  <si>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</si>
  <si>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</si>
  <si>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</si>
  <si>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</si>
  <si>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</si>
  <si>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</si>
  <si>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</si>
  <si>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</si>
  <si>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</si>
  <si>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</si>
  <si>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</si>
  <si>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</si>
  <si>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</si>
  <si>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</si>
  <si>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</si>
  <si>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</si>
  <si>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</si>
  <si>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</si>
  <si>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</si>
  <si>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</si>
  <si>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</si>
  <si>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</si>
  <si>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</si>
  <si>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</si>
  <si>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</si>
  <si>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</si>
  <si>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</si>
  <si>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</si>
  <si>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</si>
  <si>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</si>
  <si>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</si>
  <si>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</si>
  <si>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</si>
  <si>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</si>
  <si>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</si>
  <si>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</si>
  <si>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</si>
  <si>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</si>
  <si>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</si>
  <si>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</si>
  <si>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</si>
  <si>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</si>
  <si>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</si>
  <si>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</si>
  <si>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</si>
  <si>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</si>
  <si>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</si>
  <si>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</si>
  <si>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</si>
  <si>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</si>
  <si>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</si>
  <si>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</si>
  <si>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</si>
  <si>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</si>
  <si>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</si>
  <si>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</si>
  <si>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</si>
  <si>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</si>
  <si>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</si>
  <si>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</si>
  <si>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</si>
  <si>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</si>
  <si>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</si>
  <si>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</si>
  <si>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</si>
  <si>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</si>
  <si>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</si>
  <si>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</si>
  <si>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</si>
  <si>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</si>
  <si>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</si>
  <si>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</si>
  <si>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</si>
  <si>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</si>
  <si>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</si>
  <si>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</si>
  <si>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</si>
  <si>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</si>
  <si>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</si>
  <si>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</si>
  <si>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</si>
  <si>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</si>
  <si>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</si>
  <si>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</si>
  <si>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</si>
  <si>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</si>
  <si>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</si>
  <si>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</si>
  <si>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</si>
  <si>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</si>
  <si>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</si>
  <si>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</si>
  <si>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</si>
  <si>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</si>
  <si>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</si>
  <si>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</si>
  <si>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</si>
  <si>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</si>
  <si>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</si>
  <si>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</si>
  <si>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</si>
  <si>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</si>
  <si>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</si>
  <si>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</si>
  <si>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</si>
  <si>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</si>
  <si>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</si>
  <si>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</si>
  <si>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</si>
  <si>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</si>
  <si>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</si>
  <si>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</si>
  <si>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</si>
  <si>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</si>
  <si>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</si>
  <si>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</si>
  <si>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</si>
  <si>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</si>
  <si>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</si>
  <si>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</si>
  <si>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</si>
  <si>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</si>
  <si>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</si>
  <si>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</si>
  <si>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</si>
  <si>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</si>
  <si>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</si>
  <si>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</si>
  <si>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</si>
  <si>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</si>
  <si>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</si>
  <si>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</si>
  <si>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</si>
  <si>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</si>
  <si>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</si>
  <si>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</si>
  <si>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</si>
  <si>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</si>
  <si>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</si>
  <si>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</si>
  <si>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</si>
  <si>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</si>
  <si>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</si>
  <si>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</si>
  <si>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</si>
  <si>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</si>
  <si>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</si>
  <si>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</si>
  <si>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</si>
  <si>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</si>
  <si>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</si>
  <si>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</si>
  <si>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</si>
  <si>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</si>
  <si>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</si>
  <si>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</si>
  <si>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</si>
  <si>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</si>
  <si>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</si>
  <si>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</si>
  <si>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</si>
  <si>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</si>
  <si>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</si>
  <si>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</si>
  <si>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</si>
  <si>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</si>
  <si>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</si>
  <si>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</si>
  <si>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</si>
  <si>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</si>
  <si>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</si>
  <si>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</si>
  <si>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</si>
  <si>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</si>
  <si>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</si>
  <si>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</si>
  <si>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</si>
  <si>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</si>
  <si>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</si>
  <si>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</si>
  <si>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</si>
  <si>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</si>
  <si>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</si>
  <si>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</si>
  <si>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</si>
  <si>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</si>
  <si>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</si>
  <si>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</si>
  <si>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</si>
  <si>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</si>
  <si>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</si>
  <si>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</si>
  <si>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</si>
  <si>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</si>
  <si>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</si>
  <si>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</si>
  <si>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</si>
  <si>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</si>
  <si>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</si>
  <si>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</si>
  <si>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</si>
  <si>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</si>
  <si>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</si>
  <si>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</si>
  <si>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</si>
  <si>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</si>
  <si>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</si>
  <si>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</si>
  <si>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</si>
  <si>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</si>
  <si>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</si>
  <si>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</si>
  <si>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</si>
  <si>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</si>
  <si>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</si>
  <si>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</si>
  <si>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</si>
  <si>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</si>
  <si>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</si>
  <si>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</si>
  <si>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</si>
  <si>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</si>
  <si>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</si>
  <si>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</si>
  <si>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</si>
  <si>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</si>
  <si>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</si>
  <si>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</si>
  <si>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</si>
  <si>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</si>
  <si>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</si>
  <si>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</si>
  <si>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</si>
  <si>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</si>
  <si>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</si>
  <si>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</si>
  <si>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</si>
  <si>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</si>
  <si>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</si>
  <si>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</si>
  <si>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</si>
  <si>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</si>
  <si>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</si>
  <si>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</si>
  <si>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</si>
  <si>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</si>
  <si>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</si>
  <si>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</si>
  <si>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</si>
  <si>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</si>
  <si>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</si>
  <si>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</si>
  <si>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</si>
  <si>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</si>
  <si>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</si>
  <si>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</si>
  <si>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</si>
  <si>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</si>
  <si>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</si>
  <si>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</si>
  <si>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</si>
  <si>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</si>
  <si>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</si>
  <si>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</si>
  <si>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</si>
  <si>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</si>
  <si>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</si>
  <si>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</si>
  <si>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</si>
  <si>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</si>
  <si>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</si>
  <si>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</si>
  <si>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</si>
  <si>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</si>
  <si>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</si>
  <si>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</si>
  <si>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</si>
  <si>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</si>
  <si>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</si>
  <si>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</si>
  <si>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</si>
  <si>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</si>
  <si>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</si>
  <si>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</si>
  <si>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</si>
  <si>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</si>
  <si>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</si>
  <si>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</si>
  <si>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</si>
  <si>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</si>
  <si>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</si>
  <si>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</si>
  <si>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</si>
  <si>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</si>
  <si>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</si>
  <si>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</si>
  <si>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</si>
  <si>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</si>
  <si>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</si>
  <si>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</si>
  <si>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</si>
  <si>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</si>
  <si>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</si>
  <si>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</si>
  <si>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</si>
  <si>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</si>
  <si>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</si>
  <si>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</si>
  <si>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</si>
  <si>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</si>
  <si>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</si>
  <si>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</si>
  <si>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</si>
  <si>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</si>
  <si>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</si>
  <si>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</si>
  <si>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</si>
  <si>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</si>
  <si>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</si>
  <si>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</si>
  <si>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</si>
  <si>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</si>
  <si>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</si>
  <si>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</si>
  <si>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</si>
  <si>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</si>
  <si>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</si>
  <si>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</si>
  <si>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</si>
  <si>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</si>
  <si>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</si>
  <si>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</si>
  <si>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</si>
  <si>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</si>
  <si>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</si>
  <si>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</si>
  <si>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</si>
  <si>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</si>
  <si>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</si>
  <si>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</si>
  <si>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</si>
  <si>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</si>
  <si>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</si>
  <si>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</si>
  <si>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</si>
  <si>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</si>
  <si>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</si>
  <si>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</si>
  <si>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</si>
  <si>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</si>
  <si>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</si>
  <si>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</si>
  <si>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</si>
  <si>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</si>
  <si>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</si>
  <si>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</si>
  <si>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</si>
  <si>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</si>
  <si>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</si>
  <si>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</si>
  <si>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</si>
  <si>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</si>
  <si>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</si>
  <si>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</si>
  <si>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</si>
  <si>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</si>
  <si>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</si>
  <si>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</si>
  <si>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</si>
  <si>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</si>
  <si>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</si>
  <si>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</si>
  <si>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</si>
  <si>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</si>
  <si>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</si>
  <si>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</si>
  <si>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</si>
  <si>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</si>
  <si>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</si>
  <si>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</si>
  <si>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</si>
  <si>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</si>
  <si>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</si>
  <si>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</si>
  <si>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</si>
  <si>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</si>
  <si>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</si>
  <si>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</si>
  <si>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</si>
  <si>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</si>
  <si>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</si>
  <si>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</si>
  <si>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</si>
  <si>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</si>
  <si>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</si>
  <si>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</si>
  <si>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</si>
  <si>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</si>
  <si>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</si>
  <si>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</si>
  <si>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</si>
  <si>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</si>
  <si>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</si>
  <si>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</si>
  <si>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</si>
  <si>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</si>
  <si>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</si>
  <si>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</si>
  <si>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</si>
  <si>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</si>
  <si>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</si>
  <si>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</si>
  <si>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</si>
  <si>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</si>
  <si>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</si>
  <si>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</si>
  <si>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</si>
  <si>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</si>
  <si>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</si>
  <si>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</si>
  <si>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</si>
  <si>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</si>
  <si>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</si>
  <si>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</si>
  <si>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</si>
  <si>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</si>
  <si>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</si>
  <si>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</si>
  <si>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</si>
  <si>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</si>
  <si>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</si>
  <si>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</si>
  <si>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</si>
  <si>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</si>
  <si>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</si>
  <si>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</si>
  <si>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</si>
  <si>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</si>
  <si>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</si>
  <si>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</si>
  <si>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</si>
  <si>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</si>
  <si>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</si>
  <si>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</si>
  <si>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</si>
  <si>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</si>
  <si>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</si>
  <si>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</si>
  <si>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</si>
  <si>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</si>
  <si>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</si>
  <si>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</si>
  <si>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</si>
  <si>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</si>
  <si>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</si>
  <si>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</si>
  <si>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</si>
  <si>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</si>
  <si>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</si>
  <si>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</si>
  <si>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</si>
  <si>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</si>
  <si>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</si>
  <si>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</si>
  <si>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</si>
  <si>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</si>
  <si>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</si>
  <si>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</si>
  <si>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</si>
  <si>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</si>
  <si>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</si>
  <si>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</si>
  <si>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</si>
  <si>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</si>
  <si>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</si>
  <si>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</si>
  <si>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</si>
  <si>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</si>
  <si>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</si>
  <si>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</si>
  <si>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</si>
  <si>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</si>
  <si>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</si>
  <si>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</si>
  <si>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</si>
  <si>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</si>
  <si>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</si>
  <si>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</si>
  <si>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</si>
  <si>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</si>
  <si>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</si>
  <si>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</si>
  <si>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</si>
  <si>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</si>
  <si>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</si>
  <si>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</si>
  <si>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</si>
  <si>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</si>
  <si>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</si>
  <si>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</si>
  <si>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</si>
  <si>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</si>
  <si>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</si>
  <si>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</si>
  <si>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</si>
  <si>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</si>
  <si>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</si>
  <si>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</si>
  <si>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</si>
  <si>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</si>
  <si>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</si>
  <si>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</si>
  <si>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</si>
  <si>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</si>
  <si>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</si>
  <si>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</si>
  <si>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</si>
  <si>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</si>
  <si>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</si>
  <si>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</si>
  <si>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</si>
  <si>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</si>
  <si>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</si>
  <si>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</si>
  <si>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</si>
  <si>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</si>
  <si>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</si>
  <si>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</si>
  <si>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</si>
  <si>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</si>
  <si>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</si>
  <si>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</si>
  <si>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</si>
  <si>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</si>
  <si>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</si>
  <si>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</si>
  <si>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</si>
  <si>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</si>
  <si>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</si>
  <si>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</si>
  <si>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</si>
  <si>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</si>
  <si>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</si>
  <si>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</si>
  <si>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</si>
  <si>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</si>
  <si>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</si>
  <si>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</si>
  <si>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</si>
  <si>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</si>
  <si>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</si>
  <si>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</si>
  <si>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</si>
  <si>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</si>
  <si>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</si>
  <si>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</si>
  <si>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</si>
  <si>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</si>
  <si>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</si>
  <si>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</si>
  <si>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</si>
  <si>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</si>
  <si>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</si>
  <si>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</si>
  <si>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</si>
  <si>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</si>
  <si>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</si>
  <si>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</si>
  <si>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</si>
  <si>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</si>
  <si>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</si>
  <si>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</si>
  <si>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</si>
  <si>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</si>
  <si>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</si>
  <si>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</si>
  <si>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</si>
  <si>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</si>
  <si>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</si>
  <si>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</si>
  <si>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</si>
  <si>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</si>
  <si>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</si>
  <si>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</si>
  <si>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</si>
  <si>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</si>
  <si>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</si>
  <si>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</si>
  <si>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</si>
  <si>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</si>
  <si>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</si>
  <si>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</si>
  <si>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</si>
  <si>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</si>
  <si>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</si>
  <si>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</si>
  <si>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</si>
  <si>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</si>
  <si>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</si>
  <si>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</si>
  <si>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</si>
  <si>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</si>
  <si>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</si>
  <si>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</si>
  <si>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</si>
  <si>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</si>
  <si>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</si>
  <si>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</si>
  <si>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</si>
  <si>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</si>
  <si>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</si>
  <si>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</si>
  <si>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</si>
  <si>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</si>
  <si>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</si>
  <si>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</si>
  <si>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</si>
  <si>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</si>
  <si>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</si>
  <si>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</si>
  <si>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</si>
  <si>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</si>
  <si>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</si>
  <si>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</si>
  <si>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</si>
  <si>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</si>
  <si>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</si>
  <si>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</si>
  <si>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</si>
  <si>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</si>
  <si>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</si>
  <si>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</si>
  <si>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</si>
  <si>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</si>
  <si>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</si>
  <si>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</si>
  <si>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</si>
  <si>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</si>
  <si>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</si>
  <si>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</si>
  <si>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</si>
  <si>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</si>
  <si>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</si>
  <si>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</si>
  <si>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</si>
  <si>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</si>
  <si>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</si>
  <si>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</si>
  <si>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</si>
  <si>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</si>
  <si>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</si>
  <si>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</si>
  <si>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</si>
  <si>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</si>
  <si>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</si>
  <si>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</si>
  <si>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</si>
  <si>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</si>
  <si>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</si>
  <si>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</si>
  <si>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</si>
  <si>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</si>
  <si>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</si>
  <si>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</si>
  <si>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</si>
  <si>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</si>
  <si>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</si>
  <si>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</si>
  <si>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</si>
  <si>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</si>
  <si>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</si>
  <si>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</si>
  <si>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</si>
  <si>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</si>
  <si>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</si>
  <si>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</si>
  <si>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</si>
  <si>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</si>
  <si>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</si>
  <si>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</si>
  <si>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</si>
  <si>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</si>
  <si>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</si>
  <si>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</si>
  <si>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</si>
  <si>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</si>
  <si>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</si>
  <si>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</si>
  <si>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</si>
  <si>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</si>
  <si>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</si>
  <si>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</si>
  <si>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</si>
  <si>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</si>
  <si>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</si>
  <si>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</si>
  <si>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</si>
  <si>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</si>
  <si>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</si>
  <si>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</si>
  <si>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</si>
  <si>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</si>
  <si>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</si>
  <si>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</si>
  <si>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</si>
  <si>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</si>
  <si>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</si>
  <si>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</si>
  <si>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</si>
  <si>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</si>
  <si>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</si>
  <si>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</si>
  <si>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</si>
  <si>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</si>
  <si>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</si>
  <si>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</si>
  <si>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</si>
  <si>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</si>
  <si>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</si>
  <si>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</si>
  <si>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</si>
  <si>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</si>
  <si>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</si>
  <si>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</si>
  <si>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</si>
  <si>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</si>
  <si>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</si>
  <si>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</si>
  <si>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</si>
  <si>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</si>
  <si>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</si>
  <si>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</si>
  <si>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</si>
  <si>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</si>
  <si>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</si>
  <si>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</si>
  <si>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</si>
  <si>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</si>
  <si>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</si>
  <si>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</si>
  <si>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</si>
  <si>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</si>
  <si>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</si>
  <si>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</si>
  <si>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</si>
  <si>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</si>
  <si>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</si>
  <si>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</si>
  <si>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</si>
  <si>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</si>
  <si>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</si>
  <si>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</si>
  <si>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</si>
  <si>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</si>
  <si>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</si>
  <si>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</si>
  <si>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</si>
  <si>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</si>
  <si>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</si>
  <si>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</si>
  <si>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</si>
  <si>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</si>
  <si>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</si>
  <si>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</si>
  <si>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</si>
  <si>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</si>
  <si>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</si>
  <si>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</si>
  <si>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</si>
  <si>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</si>
  <si>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</si>
  <si>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</si>
  <si>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</si>
  <si>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</si>
  <si>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</si>
  <si>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</si>
  <si>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</si>
  <si>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</si>
  <si>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</si>
  <si>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</si>
  <si>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</si>
  <si>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</si>
  <si>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</si>
  <si>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</si>
  <si>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</si>
  <si>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</si>
  <si>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</si>
  <si>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</si>
  <si>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</si>
  <si>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</si>
  <si>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</si>
  <si>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</si>
  <si>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</si>
  <si>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</si>
  <si>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</si>
  <si>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</si>
  <si>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</si>
  <si>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</si>
  <si>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</si>
  <si>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</si>
  <si>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</si>
  <si>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</si>
  <si>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</si>
  <si>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</si>
  <si>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</si>
  <si>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</si>
  <si>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</si>
  <si>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</si>
  <si>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</si>
  <si>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</si>
  <si>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</si>
  <si>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</si>
  <si>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</si>
  <si>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</si>
  <si>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</si>
  <si>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</si>
  <si>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</si>
  <si>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</si>
  <si>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</si>
  <si>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</si>
  <si>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</si>
  <si>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</si>
  <si>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</si>
  <si>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</si>
  <si>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</si>
  <si>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</si>
  <si>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</si>
  <si>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</si>
  <si>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</si>
  <si>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</si>
  <si>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</si>
  <si>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</si>
  <si>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</si>
  <si>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</si>
  <si>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</si>
  <si>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</si>
  <si>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</si>
  <si>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</si>
  <si>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</si>
  <si>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</si>
  <si>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</si>
  <si>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</si>
  <si>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</si>
  <si>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</si>
  <si>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</si>
  <si>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</si>
  <si>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</si>
  <si>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</si>
  <si>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</si>
  <si>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</si>
  <si>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</si>
  <si>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</si>
  <si>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</si>
  <si>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</si>
  <si>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</si>
  <si>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</si>
  <si>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</si>
  <si>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</si>
  <si>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</si>
  <si>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</si>
  <si>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</si>
  <si>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</si>
  <si>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</si>
  <si>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</si>
  <si>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</si>
  <si>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</si>
  <si>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</si>
  <si>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</si>
  <si>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</si>
  <si>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</si>
  <si>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</si>
  <si>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</si>
  <si>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</si>
  <si>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</si>
  <si>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</si>
  <si>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</si>
  <si>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</si>
  <si>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</si>
  <si>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</si>
  <si>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</si>
  <si>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</si>
  <si>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</si>
  <si>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</si>
  <si>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</si>
  <si>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</si>
  <si>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</si>
  <si>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</si>
  <si>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</si>
  <si>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</si>
  <si>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</si>
  <si>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</si>
  <si>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</si>
  <si>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</si>
  <si>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</si>
  <si>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</si>
  <si>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</si>
  <si>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</si>
  <si>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</si>
  <si>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</si>
  <si>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</si>
  <si>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</si>
  <si>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</si>
  <si>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</si>
  <si>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</si>
  <si>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</si>
  <si>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</si>
  <si>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</si>
  <si>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</si>
  <si>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</si>
  <si>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</si>
  <si>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</si>
  <si>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</si>
  <si>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</si>
  <si>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</si>
  <si>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</si>
  <si>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</si>
  <si>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</si>
  <si>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</si>
  <si>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</si>
  <si>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</si>
  <si>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</si>
  <si>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</si>
  <si>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</si>
  <si>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</si>
  <si>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</si>
  <si>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</si>
  <si>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</si>
  <si>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</si>
  <si>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</si>
  <si>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</si>
  <si>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</si>
  <si>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</si>
  <si>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</si>
  <si>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</si>
  <si>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</si>
  <si>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</si>
  <si>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</si>
  <si>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</si>
  <si>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</si>
  <si>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</si>
  <si>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</si>
  <si>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</si>
  <si>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</si>
  <si>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</si>
  <si>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</si>
  <si>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</si>
  <si>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</si>
  <si>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</si>
  <si>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</si>
  <si>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</si>
  <si>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</si>
  <si>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</si>
  <si>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</si>
  <si>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</si>
  <si>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</si>
  <si>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</si>
  <si>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</si>
  <si>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</si>
  <si>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</si>
  <si>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</si>
  <si>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</si>
  <si>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</si>
  <si>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</si>
  <si>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</si>
  <si>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</si>
  <si>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</si>
  <si>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</si>
  <si>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</si>
  <si>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</si>
  <si>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</si>
  <si>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</si>
  <si>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</si>
  <si>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</si>
  <si>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</si>
  <si>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</si>
  <si>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</si>
  <si>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</si>
  <si>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</si>
  <si>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</si>
  <si>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</si>
  <si>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</si>
  <si>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</si>
  <si>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</si>
  <si>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</si>
  <si>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</si>
  <si>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</si>
  <si>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</si>
  <si>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</si>
  <si>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</si>
  <si>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</si>
  <si>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</si>
  <si>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</si>
  <si>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</si>
  <si>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</si>
  <si>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</si>
  <si>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</si>
  <si>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</si>
  <si>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</si>
  <si>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</si>
  <si>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</si>
  <si>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</si>
  <si>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</si>
  <si>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</si>
  <si>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</si>
  <si>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</si>
  <si>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</si>
  <si>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</si>
  <si>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</si>
  <si>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</si>
  <si>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</si>
  <si>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</si>
  <si>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</si>
  <si>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</si>
  <si>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</si>
  <si>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</si>
  <si>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</si>
  <si>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</si>
  <si>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</si>
  <si>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</si>
  <si>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</si>
  <si>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</si>
  <si>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</si>
  <si>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</si>
  <si>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</si>
  <si>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</si>
  <si>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</si>
  <si>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</si>
  <si>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</si>
  <si>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</si>
  <si>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</si>
  <si>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</si>
  <si>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</si>
  <si>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</si>
  <si>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</si>
  <si>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</si>
  <si>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</si>
  <si>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</si>
  <si>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</si>
  <si>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</si>
  <si>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</si>
  <si>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</si>
  <si>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</si>
  <si>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</si>
  <si>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</si>
  <si>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</si>
  <si>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</si>
  <si>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</si>
  <si>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</si>
  <si>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</si>
  <si>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</si>
  <si>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</si>
  <si>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</si>
  <si>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</si>
  <si>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</si>
  <si>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</si>
  <si>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</si>
  <si>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</si>
  <si>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</si>
  <si>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</si>
  <si>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</si>
  <si>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</si>
  <si>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</si>
  <si>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</si>
  <si>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</si>
  <si>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</si>
  <si>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</si>
  <si>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</si>
  <si>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</si>
  <si>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</si>
  <si>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</si>
  <si>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</si>
  <si>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</si>
  <si>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</si>
  <si>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</si>
  <si>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</si>
  <si>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</si>
  <si>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</si>
  <si>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</si>
  <si>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</si>
  <si>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</si>
  <si>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</si>
  <si>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</si>
  <si>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</si>
  <si>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</si>
  <si>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</si>
  <si>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</si>
  <si>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</si>
  <si>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</si>
  <si>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</si>
  <si>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</si>
  <si>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</si>
  <si>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</si>
  <si>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</si>
  <si>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</si>
  <si>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</si>
  <si>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</si>
  <si>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</si>
  <si>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</si>
  <si>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</si>
  <si>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</si>
  <si>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</si>
  <si>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</si>
  <si>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</si>
  <si>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</si>
  <si>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</si>
  <si>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</si>
  <si>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</si>
  <si>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</si>
  <si>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</si>
  <si>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</si>
  <si>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</si>
  <si>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</si>
  <si>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</si>
  <si>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</si>
  <si>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</si>
  <si>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</si>
  <si>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</si>
  <si>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</si>
  <si>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</si>
  <si>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</si>
  <si>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</si>
  <si>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</si>
  <si>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</si>
  <si>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</si>
  <si>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</si>
  <si>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</si>
  <si>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</si>
  <si>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</si>
  <si>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</si>
  <si>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</si>
  <si>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</si>
  <si>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</si>
  <si>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</si>
  <si>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</si>
  <si>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</si>
  <si>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</si>
  <si>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</si>
  <si>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</si>
  <si>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</si>
  <si>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</si>
  <si>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</si>
  <si>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</si>
  <si>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</si>
  <si>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</si>
  <si>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</si>
  <si>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</si>
  <si>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</si>
  <si>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</si>
  <si>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</si>
  <si>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</si>
  <si>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</si>
  <si>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</si>
  <si>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</si>
  <si>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</si>
  <si>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</si>
  <si>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</si>
  <si>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</si>
  <si>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</si>
  <si>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</si>
  <si>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</si>
  <si>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</si>
  <si>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</si>
  <si>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</si>
  <si>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</si>
  <si>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</si>
  <si>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</si>
  <si>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</si>
  <si>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</si>
  <si>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</si>
  <si>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</si>
  <si>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</si>
  <si>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</si>
  <si>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</si>
  <si>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</si>
  <si>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</si>
  <si>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</si>
  <si>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</si>
  <si>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</si>
  <si>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</si>
  <si>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</si>
  <si>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</si>
  <si>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</si>
  <si>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</si>
  <si>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</si>
  <si>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</si>
  <si>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</si>
  <si>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</si>
  <si>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</si>
  <si>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</si>
  <si>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</si>
  <si>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</si>
  <si>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</si>
  <si>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</si>
  <si>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</si>
  <si>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</si>
  <si>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</si>
  <si>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</si>
  <si>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</si>
  <si>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</si>
  <si>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</si>
  <si>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</si>
  <si>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</si>
  <si>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</si>
  <si>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</si>
  <si>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</si>
  <si>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</si>
  <si>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</si>
  <si>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</si>
  <si>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</si>
  <si>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</si>
  <si>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</si>
  <si>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</si>
  <si>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</si>
  <si>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</si>
  <si>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</si>
  <si>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</si>
  <si>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</si>
  <si>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</si>
  <si>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</si>
  <si>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</si>
  <si>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</si>
  <si>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</si>
  <si>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</si>
  <si>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</si>
  <si>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</si>
  <si>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</si>
  <si>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</si>
  <si>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</si>
  <si>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</si>
  <si>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</si>
  <si>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</si>
  <si>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</si>
  <si>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</si>
  <si>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</si>
  <si>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</si>
  <si>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</si>
  <si>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</si>
  <si>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</si>
  <si>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</si>
  <si>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</si>
  <si>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</si>
  <si>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</si>
  <si>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</si>
  <si>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</si>
  <si>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</si>
  <si>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</si>
  <si>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</si>
  <si>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</si>
  <si>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</si>
  <si>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</si>
  <si>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</si>
  <si>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</si>
  <si>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</si>
  <si>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</si>
  <si>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</si>
  <si>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</si>
  <si>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</si>
  <si>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</si>
  <si>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</si>
  <si>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</si>
  <si>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</si>
  <si>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</si>
  <si>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</si>
  <si>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</si>
  <si>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</si>
  <si>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</si>
  <si>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</si>
  <si>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</si>
  <si>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</si>
  <si>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</si>
  <si>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</si>
  <si>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</si>
  <si>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</si>
  <si>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</si>
  <si>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</si>
  <si>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</si>
  <si>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</si>
  <si>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</si>
  <si>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</si>
  <si>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</si>
  <si>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</si>
  <si>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</si>
  <si>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</si>
  <si>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</si>
  <si>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</si>
  <si>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</si>
  <si>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</si>
  <si>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</si>
  <si>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</si>
  <si>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</si>
  <si>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</si>
  <si>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</si>
  <si>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</si>
  <si>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</si>
  <si>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</si>
  <si>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</si>
  <si>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</si>
  <si>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</si>
  <si>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</si>
  <si>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</si>
  <si>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</si>
  <si>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</si>
  <si>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</si>
  <si>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</si>
  <si>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</si>
  <si>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</si>
  <si>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</si>
  <si>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</si>
  <si>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</si>
  <si>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</si>
  <si>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</si>
  <si>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</si>
  <si>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</si>
  <si>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</si>
  <si>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</si>
  <si>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</si>
  <si>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</si>
  <si>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</si>
  <si>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</si>
  <si>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</si>
  <si>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</si>
  <si>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</si>
  <si>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</si>
  <si>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</si>
  <si>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</si>
  <si>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</si>
  <si>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</si>
  <si>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</si>
  <si>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</si>
  <si>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</si>
  <si>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</si>
  <si>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</si>
  <si>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</si>
  <si>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</si>
  <si>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</si>
  <si>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</si>
  <si>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</si>
  <si>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</si>
  <si>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</si>
  <si>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</si>
  <si>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</si>
  <si>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</si>
  <si>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</si>
  <si>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</si>
  <si>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</si>
  <si>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</si>
  <si>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</si>
  <si>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</si>
  <si>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</si>
  <si>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</si>
  <si>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</si>
  <si>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</si>
  <si>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</si>
  <si>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</si>
  <si>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</si>
  <si>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</si>
  <si>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</si>
  <si>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</si>
  <si>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</si>
  <si>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</si>
  <si>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</si>
  <si>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</si>
  <si>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</si>
  <si>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</si>
  <si>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</si>
  <si>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</si>
  <si>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</si>
  <si>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</si>
  <si>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</si>
  <si>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</si>
  <si>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</si>
  <si>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</si>
  <si>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</si>
  <si>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</si>
  <si>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</si>
  <si>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</si>
  <si>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</si>
  <si>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</si>
  <si>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</si>
  <si>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</si>
  <si>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</si>
  <si>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</si>
  <si>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</si>
  <si>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</si>
  <si>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</si>
  <si>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</si>
  <si>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</si>
  <si>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</si>
  <si>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</si>
  <si>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</si>
  <si>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</si>
  <si>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</si>
  <si>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</si>
  <si>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</si>
  <si>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</si>
  <si>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</si>
  <si>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</si>
  <si>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</si>
  <si>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</si>
  <si>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</si>
  <si>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</si>
  <si>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</si>
  <si>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</si>
  <si>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</si>
  <si>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</si>
  <si>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</si>
  <si>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</si>
  <si>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</si>
  <si>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</si>
  <si>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</si>
  <si>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</si>
  <si>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</si>
  <si>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</si>
  <si>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</si>
  <si>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</si>
  <si>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</si>
  <si>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</si>
  <si>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</si>
  <si>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</si>
  <si>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</si>
  <si>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</si>
  <si>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</si>
  <si>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</si>
  <si>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</si>
  <si>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</si>
  <si>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</si>
  <si>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</si>
  <si>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</si>
  <si>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</si>
  <si>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</si>
  <si>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</si>
  <si>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</si>
  <si>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</si>
  <si>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</si>
  <si>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</si>
  <si>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</si>
  <si>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</si>
  <si>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</si>
  <si>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</si>
  <si>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</si>
  <si>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</si>
  <si>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</si>
  <si>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</si>
  <si>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</si>
  <si>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</si>
  <si>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</si>
  <si>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</si>
  <si>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</si>
  <si>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</si>
  <si>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</si>
  <si>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</si>
  <si>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</si>
  <si>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</si>
  <si>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</si>
  <si>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</si>
  <si>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</si>
  <si>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</si>
  <si>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</si>
  <si>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</si>
  <si>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</si>
  <si>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</si>
  <si>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</si>
  <si>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</si>
  <si>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</si>
  <si>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</si>
  <si>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</si>
  <si>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</si>
  <si>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</si>
  <si>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</si>
  <si>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</si>
  <si>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</si>
  <si>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</si>
  <si>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</si>
  <si>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</si>
  <si>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</si>
  <si>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</si>
  <si>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</si>
  <si>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</si>
  <si>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</si>
  <si>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</si>
  <si>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</si>
  <si>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</si>
  <si>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</si>
  <si>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</si>
  <si>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</si>
  <si>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</si>
  <si>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</si>
  <si>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</si>
  <si>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</si>
  <si>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</si>
  <si>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</si>
  <si>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</si>
  <si>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</si>
  <si>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</si>
  <si>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</si>
  <si>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</si>
  <si>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</si>
  <si>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</si>
  <si>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</si>
  <si>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</si>
  <si>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</si>
  <si>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</si>
  <si>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</si>
  <si>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</si>
  <si>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</si>
  <si>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</si>
  <si>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</si>
  <si>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</si>
  <si>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</si>
  <si>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</si>
  <si>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</si>
  <si>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</si>
  <si>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</si>
  <si>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</si>
  <si>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</si>
  <si>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</si>
  <si>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</si>
  <si>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</si>
  <si>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</si>
  <si>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</si>
  <si>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</si>
  <si>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</si>
  <si>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</si>
  <si>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</si>
  <si>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</si>
  <si>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</si>
  <si>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</si>
  <si>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</si>
  <si>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</si>
  <si>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</si>
  <si>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</si>
  <si>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</si>
  <si>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</si>
  <si>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</si>
  <si>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</si>
  <si>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</si>
  <si>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</si>
  <si>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</si>
  <si>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</si>
  <si>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</si>
  <si>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</si>
  <si>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</si>
  <si>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</si>
  <si>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</si>
  <si>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</si>
  <si>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</si>
  <si>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</si>
  <si>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</si>
  <si>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</si>
  <si>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</si>
  <si>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</si>
  <si>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</si>
  <si>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</si>
  <si>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</si>
  <si>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</si>
  <si>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</si>
  <si>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</si>
  <si>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</si>
  <si>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</si>
  <si>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</si>
  <si>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</si>
  <si>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</si>
  <si>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</si>
  <si>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</si>
  <si>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</si>
  <si>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</si>
  <si>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</si>
  <si>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</si>
  <si>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</si>
  <si>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</si>
  <si>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</si>
  <si>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</si>
  <si>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</si>
  <si>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</si>
  <si>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</si>
  <si>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</si>
  <si>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</si>
  <si>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</si>
  <si>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</si>
  <si>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</si>
  <si>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</si>
  <si>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</si>
  <si>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</si>
  <si>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</si>
  <si>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</si>
  <si>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</si>
  <si>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</si>
  <si>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</si>
  <si>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</si>
  <si>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</si>
  <si>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</si>
  <si>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</si>
  <si>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</si>
  <si>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</si>
  <si>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</si>
  <si>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</si>
  <si>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</si>
  <si>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</si>
  <si>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</si>
  <si>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</si>
  <si>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</si>
  <si>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</si>
  <si>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</si>
  <si>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</si>
  <si>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</si>
  <si>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</si>
  <si>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</si>
  <si>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</si>
  <si>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</si>
  <si>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</si>
  <si>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</si>
  <si>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</si>
  <si>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</si>
  <si>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</si>
  <si>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</si>
  <si>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</si>
  <si>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</si>
  <si>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</si>
  <si>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</si>
  <si>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</si>
  <si>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</si>
  <si>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</si>
  <si>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</si>
  <si>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</si>
  <si>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</si>
  <si>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</si>
  <si>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</si>
  <si>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</si>
  <si>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</si>
  <si>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</si>
  <si>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</si>
  <si>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</si>
  <si>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</si>
  <si>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</si>
  <si>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</si>
  <si>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</si>
  <si>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</si>
  <si>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</si>
  <si>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</si>
  <si>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</si>
  <si>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</si>
  <si>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</si>
  <si>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</si>
  <si>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</si>
  <si>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</si>
  <si>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</si>
  <si>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</si>
  <si>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</si>
  <si>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</si>
  <si>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</si>
  <si>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</si>
  <si>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</si>
  <si>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</si>
  <si>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</si>
  <si>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</si>
  <si>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</si>
  <si>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</si>
  <si>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</si>
  <si>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</si>
  <si>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</si>
  <si>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</si>
  <si>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</si>
  <si>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</si>
  <si>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</si>
  <si>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</si>
  <si>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</si>
  <si>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</si>
  <si>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</si>
  <si>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</si>
  <si>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</si>
  <si>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</si>
  <si>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</si>
  <si>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</si>
  <si>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</si>
  <si>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</si>
  <si>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</si>
  <si>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</si>
  <si>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</si>
  <si>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</si>
  <si>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</si>
  <si>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</si>
  <si>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</si>
  <si>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</si>
  <si>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</si>
  <si>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</si>
  <si>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</si>
  <si>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</si>
  <si>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</si>
  <si>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</si>
  <si>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</si>
  <si>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</si>
  <si>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</si>
  <si>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</si>
  <si>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</si>
  <si>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</si>
  <si>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</si>
  <si>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</si>
  <si>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</si>
  <si>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</si>
  <si>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</si>
  <si>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</si>
  <si>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</si>
  <si>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</si>
  <si>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</si>
  <si>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</si>
  <si>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</si>
  <si>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</si>
  <si>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</si>
  <si>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</si>
  <si>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</si>
  <si>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</si>
  <si>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</si>
  <si>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</si>
  <si>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</si>
  <si>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</si>
  <si>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</si>
  <si>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</si>
  <si>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</si>
  <si>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</si>
  <si>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</si>
  <si>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</si>
  <si>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</si>
  <si>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</si>
  <si>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</si>
  <si>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</si>
  <si>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</si>
  <si>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</si>
  <si>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</si>
  <si>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</si>
  <si>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</si>
  <si>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</si>
  <si>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</si>
  <si>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</si>
  <si>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</si>
  <si>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</si>
  <si>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</si>
  <si>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</si>
  <si>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</si>
  <si>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</si>
  <si>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</si>
  <si>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</si>
  <si>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</si>
  <si>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</si>
  <si>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</si>
  <si>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</si>
  <si>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</si>
  <si>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</si>
  <si>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</si>
  <si>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</si>
  <si>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</si>
  <si>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</si>
  <si>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</si>
  <si>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</si>
  <si>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</si>
  <si>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</si>
  <si>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</si>
  <si>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</si>
  <si>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</si>
  <si>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</si>
  <si>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</si>
  <si>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</si>
  <si>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</si>
  <si>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</si>
  <si>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</si>
  <si>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</si>
  <si>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</si>
  <si>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</si>
  <si>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</si>
  <si>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</si>
  <si>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</si>
  <si>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</si>
  <si>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</si>
  <si>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</si>
  <si>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</si>
  <si>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</si>
  <si>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</si>
  <si>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</si>
  <si>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</si>
  <si>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</si>
  <si>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</si>
  <si>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</si>
  <si>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</si>
  <si>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</si>
  <si>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</si>
  <si>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</si>
  <si>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</si>
  <si>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</si>
  <si>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</si>
  <si>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</si>
  <si>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</si>
  <si>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</si>
  <si>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</si>
  <si>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</si>
  <si>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</si>
  <si>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</si>
  <si>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</si>
  <si>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</si>
  <si>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</si>
  <si>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</si>
  <si>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</si>
  <si>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</si>
  <si>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</si>
  <si>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</si>
  <si>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</si>
  <si>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</si>
  <si>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</si>
  <si>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</si>
  <si>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</si>
  <si>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</si>
  <si>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</si>
  <si>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</si>
  <si>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</si>
  <si>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</si>
  <si>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</si>
  <si>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</si>
  <si>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</si>
  <si>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</si>
  <si>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</si>
  <si>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</si>
  <si>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</si>
  <si>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</si>
  <si>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</si>
  <si>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</si>
  <si>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</si>
  <si>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</si>
  <si>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</si>
  <si>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</si>
  <si>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</si>
  <si>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</si>
  <si>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</si>
  <si>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</si>
  <si>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</si>
  <si>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</si>
  <si>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</si>
  <si>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</si>
  <si>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</si>
  <si>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</si>
  <si>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</si>
  <si>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</si>
  <si>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</si>
  <si>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</si>
  <si>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</si>
  <si>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</si>
  <si>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</si>
  <si>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</si>
  <si>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</si>
  <si>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</si>
  <si>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</si>
  <si>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</si>
  <si>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</si>
  <si>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</si>
  <si>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</si>
  <si>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</si>
  <si>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</si>
  <si>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</si>
  <si>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</si>
  <si>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</si>
  <si>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</si>
  <si>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</si>
  <si>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</si>
  <si>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</si>
  <si>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</si>
  <si>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</si>
  <si>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</si>
  <si>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</si>
  <si>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</si>
  <si>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</si>
  <si>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</si>
  <si>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</si>
  <si>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</si>
  <si>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</si>
  <si>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</si>
  <si>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</si>
  <si>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</si>
  <si>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</si>
  <si>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</si>
  <si>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</si>
  <si>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</si>
  <si>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</si>
  <si>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</si>
  <si>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</si>
  <si>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</si>
  <si>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</si>
  <si>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</si>
  <si>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</si>
  <si>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</si>
  <si>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</si>
  <si>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</si>
  <si>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</si>
  <si>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</si>
  <si>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</si>
  <si>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</si>
  <si>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</si>
  <si>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</si>
  <si>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</si>
  <si>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</si>
  <si>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</si>
  <si>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</si>
  <si>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</si>
  <si>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</si>
  <si>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</si>
  <si>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</si>
  <si>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</si>
  <si>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</si>
  <si>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</si>
  <si>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</si>
  <si>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</si>
  <si>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</si>
  <si>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</si>
  <si>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</si>
  <si>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</si>
  <si>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</si>
  <si>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</si>
  <si>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</si>
  <si>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</si>
  <si>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</si>
  <si>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</si>
  <si>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</si>
  <si>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</si>
  <si>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</si>
  <si>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</si>
  <si>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</si>
  <si>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</si>
  <si>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</si>
  <si>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</si>
  <si>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</si>
  <si>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</si>
  <si>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</si>
  <si>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</si>
  <si>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</si>
  <si>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</si>
  <si>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</si>
  <si>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</si>
  <si>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</si>
  <si>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</si>
  <si>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</si>
  <si>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</si>
  <si>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</si>
  <si>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</si>
  <si>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</si>
  <si>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</si>
  <si>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</si>
  <si>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</si>
  <si>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</si>
  <si>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</si>
  <si>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</si>
  <si>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</si>
  <si>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</si>
  <si>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</si>
  <si>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</si>
  <si>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</si>
  <si>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</si>
  <si>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</si>
  <si>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</si>
  <si>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</si>
  <si>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</si>
  <si>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</si>
  <si>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</si>
  <si>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</si>
  <si>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</si>
  <si>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</si>
  <si>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</si>
  <si>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</si>
  <si>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</si>
  <si>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</si>
  <si>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</si>
  <si>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</si>
  <si>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</si>
  <si>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</si>
  <si>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</si>
  <si>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</si>
  <si>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</si>
  <si>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</si>
  <si>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</si>
  <si>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</si>
  <si>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</si>
  <si>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</si>
  <si>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</si>
  <si>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</si>
  <si>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</si>
  <si>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</si>
  <si>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</si>
  <si>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</si>
  <si>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</si>
  <si>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</si>
  <si>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</si>
  <si>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</si>
  <si>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</si>
  <si>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</si>
  <si>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</si>
  <si>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</si>
  <si>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</si>
  <si>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</si>
  <si>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</si>
  <si>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</si>
  <si>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</si>
  <si>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</si>
  <si>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</si>
  <si>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</si>
  <si>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</si>
  <si>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</si>
  <si>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</si>
  <si>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</si>
  <si>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</si>
  <si>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</si>
  <si>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</si>
  <si>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</si>
  <si>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</si>
  <si>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</si>
  <si>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</si>
  <si>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</si>
  <si>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</si>
  <si>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</si>
  <si>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</si>
  <si>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</si>
  <si>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</si>
  <si>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</si>
  <si>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</si>
  <si>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</si>
  <si>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</si>
  <si>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</si>
  <si>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</si>
  <si>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</si>
  <si>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</si>
  <si>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</si>
  <si>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</si>
  <si>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</si>
  <si>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</si>
  <si>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</si>
  <si>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</si>
  <si>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</si>
  <si>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</si>
  <si>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</si>
  <si>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</si>
  <si>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</si>
  <si>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</si>
  <si>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</si>
  <si>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</si>
  <si>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</si>
  <si>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</si>
  <si>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</si>
  <si>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</si>
  <si>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</si>
  <si>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</si>
  <si>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</si>
  <si>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</si>
  <si>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</si>
  <si>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</si>
  <si>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</si>
  <si>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</si>
  <si>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</si>
  <si>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</si>
  <si>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</si>
  <si>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</si>
  <si>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</si>
  <si>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</si>
  <si>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</si>
  <si>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</si>
  <si>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</si>
  <si>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</si>
  <si>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</si>
  <si>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</si>
  <si>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</si>
  <si>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</si>
  <si>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</si>
  <si>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</si>
  <si>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</si>
  <si>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</si>
  <si>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</si>
  <si>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</si>
  <si>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</si>
  <si>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</si>
  <si>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</si>
  <si>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</si>
  <si>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</si>
  <si>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</si>
  <si>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</si>
  <si>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</si>
  <si>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</si>
  <si>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</si>
  <si>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</si>
  <si>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</si>
  <si>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</si>
  <si>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</si>
  <si>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</si>
  <si>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</si>
  <si>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</si>
  <si>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</si>
  <si>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</si>
  <si>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</si>
  <si>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</si>
  <si>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</si>
  <si>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</si>
  <si>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</si>
  <si>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</si>
  <si>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</si>
  <si>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</si>
  <si>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</si>
  <si>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</si>
  <si>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</si>
  <si>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</si>
  <si>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</si>
  <si>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</si>
  <si>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</si>
  <si>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</si>
  <si>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</si>
  <si>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</si>
  <si>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</si>
  <si>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</si>
  <si>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</si>
  <si>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</si>
  <si>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</si>
  <si>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</si>
  <si>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</si>
  <si>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</si>
  <si>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</si>
  <si>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</si>
  <si>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</si>
  <si>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</si>
  <si>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</si>
  <si>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</si>
  <si>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</si>
  <si>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</si>
  <si>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</si>
  <si>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</si>
  <si>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</si>
  <si>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</si>
  <si>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</si>
  <si>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</si>
  <si>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</si>
  <si>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</si>
  <si>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</si>
  <si>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</si>
  <si>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</si>
  <si>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</si>
  <si>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</si>
  <si>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</si>
  <si>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</si>
  <si>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</si>
  <si>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</si>
  <si>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</si>
  <si>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</si>
  <si>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</si>
  <si>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</si>
  <si>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</si>
  <si>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</si>
  <si>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</si>
  <si>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</si>
  <si>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</si>
  <si>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</si>
  <si>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</si>
  <si>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</si>
  <si>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</si>
  <si>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</si>
  <si>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</si>
  <si>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</si>
  <si>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</si>
  <si>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</si>
  <si>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</si>
  <si>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</si>
  <si>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</si>
  <si>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</si>
  <si>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</si>
  <si>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</si>
  <si>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</si>
  <si>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</si>
  <si>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</si>
  <si>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</si>
  <si>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</si>
  <si>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</si>
  <si>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</si>
  <si>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</si>
  <si>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</si>
  <si>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</si>
  <si>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</si>
  <si>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</si>
  <si>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</si>
  <si>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</si>
  <si>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</si>
  <si>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</si>
  <si>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</si>
  <si>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</si>
  <si>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</si>
  <si>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</si>
  <si>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</si>
  <si>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</si>
  <si>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</si>
  <si>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</si>
  <si>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</si>
  <si>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</si>
  <si>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</si>
  <si>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</si>
  <si>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</si>
  <si>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</si>
  <si>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</si>
  <si>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</si>
  <si>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</si>
  <si>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</si>
  <si>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</si>
  <si>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</si>
  <si>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</si>
  <si>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</si>
  <si>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</si>
  <si>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</si>
  <si>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</si>
  <si>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</si>
  <si>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</si>
  <si>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</si>
  <si>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</si>
  <si>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</si>
  <si>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</si>
  <si>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</si>
  <si>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</si>
  <si>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</si>
  <si>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</si>
  <si>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</si>
  <si>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</si>
  <si>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</si>
  <si>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</si>
  <si>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</si>
  <si>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</si>
  <si>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</si>
  <si>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</si>
  <si>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</si>
  <si>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</si>
  <si>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</si>
  <si>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</si>
  <si>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</si>
  <si>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</si>
  <si>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</si>
  <si>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</si>
  <si>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</si>
  <si>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</si>
  <si>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</si>
  <si>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</si>
  <si>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</si>
  <si>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</si>
  <si>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</si>
  <si>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</si>
  <si>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</si>
  <si>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</si>
  <si>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</si>
  <si>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</si>
  <si>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</si>
  <si>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</si>
  <si>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</si>
  <si>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</si>
  <si>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</si>
  <si>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</si>
  <si>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</si>
  <si>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</si>
  <si>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</si>
  <si>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</si>
  <si>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</si>
  <si>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</si>
  <si>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</si>
  <si>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</si>
  <si>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</si>
  <si>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</si>
  <si>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</si>
  <si>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</si>
  <si>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</si>
  <si>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</si>
  <si>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</si>
  <si>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</si>
  <si>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</si>
  <si>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</si>
  <si>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</si>
  <si>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</si>
  <si>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</si>
  <si>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</si>
  <si>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</si>
  <si>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</si>
  <si>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</si>
  <si>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</si>
  <si>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</si>
  <si>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</si>
  <si>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</si>
  <si>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</si>
  <si>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</si>
  <si>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</si>
  <si>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</si>
  <si>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</si>
  <si>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</si>
  <si>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</si>
  <si>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</si>
  <si>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</si>
  <si>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</si>
  <si>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</si>
  <si>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</si>
  <si>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</si>
  <si>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</si>
  <si>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</si>
  <si>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</si>
  <si>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</si>
  <si>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</si>
  <si>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</si>
  <si>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</si>
  <si>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</si>
  <si>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</si>
  <si>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</si>
  <si>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</si>
  <si>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</si>
  <si>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</si>
  <si>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</si>
  <si>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</si>
  <si>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</si>
  <si>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</si>
  <si>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</si>
  <si>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</si>
  <si>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</si>
  <si>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</si>
  <si>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</si>
  <si>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</si>
  <si>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</si>
  <si>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</si>
  <si>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</si>
  <si>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</si>
  <si>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</si>
  <si>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</si>
  <si>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</si>
  <si>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</si>
  <si>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</si>
  <si>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</si>
  <si>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</si>
  <si>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</si>
  <si>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</si>
  <si>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</si>
  <si>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</si>
  <si>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</si>
  <si>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</si>
  <si>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</si>
  <si>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</si>
  <si>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</si>
  <si>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</si>
  <si>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</si>
  <si>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</si>
  <si>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</si>
  <si>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</si>
  <si>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</si>
  <si>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</si>
  <si>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</si>
  <si>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</si>
  <si>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</si>
  <si>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</si>
  <si>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</si>
  <si>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</si>
  <si>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</si>
  <si>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</si>
  <si>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</si>
  <si>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</si>
  <si>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</si>
  <si>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</si>
  <si>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</si>
  <si>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</si>
  <si>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</si>
  <si>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</si>
  <si>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</si>
  <si>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</si>
  <si>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</si>
  <si>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</si>
  <si>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</si>
  <si>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</si>
  <si>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</si>
  <si>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</si>
  <si>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</si>
  <si>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</si>
  <si>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</si>
  <si>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</si>
  <si>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</si>
  <si>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</si>
  <si>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</si>
  <si>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</si>
  <si>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</si>
  <si>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</si>
  <si>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</si>
  <si>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</si>
  <si>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</si>
  <si>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</si>
  <si>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</si>
  <si>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</si>
  <si>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</si>
  <si>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</si>
  <si>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</si>
  <si>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</si>
  <si>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</si>
  <si>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</si>
  <si>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</si>
  <si>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</si>
  <si>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</si>
  <si>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</si>
  <si>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</si>
  <si>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</si>
  <si>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</si>
  <si>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</si>
  <si>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</si>
  <si>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</si>
  <si>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</si>
  <si>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</si>
  <si>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</si>
  <si>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</si>
  <si>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</si>
  <si>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</si>
  <si>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</si>
  <si>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</si>
  <si>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</si>
  <si>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</si>
  <si>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</si>
  <si>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</si>
  <si>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</si>
  <si>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</si>
  <si>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</si>
  <si>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</si>
  <si>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</si>
  <si>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</si>
  <si>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</si>
  <si>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</si>
  <si>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</si>
  <si>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</si>
  <si>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</si>
  <si>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</si>
  <si>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</si>
  <si>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</si>
  <si>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</si>
  <si>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</si>
  <si>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</si>
  <si>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</si>
  <si>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</si>
  <si>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</si>
  <si>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</si>
  <si>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</si>
  <si>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</si>
  <si>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</si>
  <si>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</si>
  <si>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</si>
  <si>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</si>
  <si>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</si>
  <si>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</si>
  <si>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</si>
  <si>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</si>
  <si>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</si>
  <si>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</si>
  <si>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</si>
  <si>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</si>
  <si>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</si>
  <si>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</si>
  <si>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</si>
  <si>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</si>
  <si>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</si>
  <si>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</si>
  <si>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</si>
  <si>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</si>
  <si>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</si>
  <si>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</si>
  <si>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</si>
  <si>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</si>
  <si>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</si>
  <si>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</si>
  <si>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</si>
  <si>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</si>
  <si>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</si>
  <si>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</si>
  <si>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</si>
  <si>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</si>
  <si>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</si>
  <si>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</si>
  <si>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</si>
  <si>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</si>
  <si>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</si>
  <si>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</si>
  <si>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</si>
  <si>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</si>
  <si>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</si>
  <si>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</si>
  <si>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</si>
  <si>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</si>
  <si>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</si>
  <si>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</si>
  <si>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</si>
  <si>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</si>
  <si>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</si>
  <si>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</si>
  <si>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</si>
  <si>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</si>
  <si>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</si>
  <si>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</si>
  <si>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</si>
  <si>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</si>
  <si>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</si>
  <si>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</si>
  <si>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</si>
  <si>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</si>
  <si>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</si>
  <si>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</si>
  <si>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</si>
  <si>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</si>
  <si>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</si>
  <si>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</si>
  <si>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</si>
  <si>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</si>
  <si>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</si>
  <si>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</si>
  <si>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</si>
  <si>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</si>
  <si>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</si>
  <si>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</si>
  <si>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</si>
  <si>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</si>
  <si>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</si>
  <si>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</si>
  <si>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</si>
  <si>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</si>
  <si>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</si>
  <si>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</si>
  <si>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</si>
  <si>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</si>
  <si>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</si>
  <si>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</si>
  <si>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</si>
  <si>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</si>
  <si>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</si>
  <si>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</si>
  <si>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</si>
  <si>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</si>
  <si>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</si>
  <si>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</si>
  <si>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</si>
  <si>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</si>
  <si>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</si>
  <si>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</si>
  <si>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</si>
  <si>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</si>
  <si>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</si>
  <si>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</si>
  <si>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</si>
  <si>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</si>
  <si>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</si>
  <si>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</si>
  <si>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</si>
  <si>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</si>
  <si>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</si>
  <si>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</si>
  <si>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</si>
  <si>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</si>
  <si>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</si>
  <si>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</si>
  <si>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</si>
  <si>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</si>
  <si>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</si>
  <si>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</si>
  <si>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</si>
  <si>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</si>
  <si>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</si>
  <si>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</si>
  <si>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</si>
  <si>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</si>
  <si>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</si>
  <si>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</si>
  <si>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</si>
  <si>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</si>
  <si>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</si>
  <si>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</si>
  <si>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</si>
  <si>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</si>
  <si>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</si>
  <si>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</si>
  <si>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</si>
  <si>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</si>
  <si>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</si>
  <si>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</si>
  <si>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</si>
  <si>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</si>
  <si>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</si>
  <si>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</si>
  <si>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</si>
  <si>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</si>
  <si>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</si>
  <si>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</si>
  <si>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</si>
  <si>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</si>
  <si>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</si>
  <si>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</si>
  <si>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</si>
  <si>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</si>
  <si>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</si>
  <si>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</si>
  <si>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</si>
  <si>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</si>
  <si>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</si>
  <si>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</si>
  <si>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</si>
  <si>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</si>
  <si>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</si>
  <si>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</si>
  <si>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</si>
  <si>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</si>
  <si>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</si>
  <si>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</si>
  <si>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</si>
  <si>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</si>
  <si>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</si>
  <si>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</si>
  <si>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</si>
  <si>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</si>
  <si>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</si>
  <si>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</si>
  <si>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</si>
  <si>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</si>
  <si>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</si>
  <si>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</si>
  <si>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</si>
  <si>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</si>
  <si>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</si>
  <si>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</si>
  <si>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</si>
  <si>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</si>
  <si>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</si>
  <si>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</si>
  <si>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</si>
  <si>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</si>
  <si>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</si>
  <si>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</si>
  <si>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</si>
  <si>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</si>
  <si>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</si>
  <si>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</si>
  <si>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</si>
  <si>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</si>
  <si>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</si>
  <si>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</si>
  <si>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</si>
  <si>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</si>
  <si>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</si>
  <si>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</si>
  <si>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</si>
  <si>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</si>
  <si>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</si>
  <si>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</si>
  <si>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</si>
  <si>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</si>
  <si>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</si>
  <si>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</si>
  <si>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</si>
  <si>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</si>
  <si>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</si>
  <si>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</si>
  <si>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</si>
  <si>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</si>
  <si>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</si>
  <si>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</si>
  <si>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</si>
  <si>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</si>
  <si>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</si>
  <si>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</si>
  <si>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</si>
  <si>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</si>
  <si>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</si>
  <si>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</si>
  <si>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</si>
  <si>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</si>
  <si>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</si>
  <si>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</si>
  <si>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</si>
  <si>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</si>
  <si>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</si>
  <si>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</si>
  <si>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</si>
  <si>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</si>
  <si>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</si>
  <si>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</si>
  <si>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</si>
  <si>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</si>
  <si>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</si>
  <si>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</si>
  <si>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</si>
  <si>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</si>
  <si>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</si>
  <si>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</si>
  <si>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</si>
  <si>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</si>
  <si>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</si>
  <si>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</si>
  <si>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</si>
  <si>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</si>
  <si>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</si>
  <si>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</si>
  <si>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</si>
  <si>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</si>
  <si>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</si>
  <si>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</si>
  <si>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</si>
  <si>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</si>
  <si>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</si>
  <si>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</si>
  <si>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</si>
  <si>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</si>
  <si>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</si>
  <si>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</si>
  <si>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</si>
  <si>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</si>
  <si>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</si>
  <si>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</si>
  <si>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</si>
  <si>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</si>
  <si>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</si>
  <si>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</si>
  <si>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</si>
  <si>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</si>
  <si>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</si>
  <si>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</si>
  <si>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</si>
  <si>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</si>
  <si>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</si>
  <si>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</si>
  <si>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</si>
  <si>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</si>
  <si>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</si>
  <si>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</si>
  <si>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</si>
  <si>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</si>
  <si>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</si>
  <si>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</si>
  <si>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</si>
  <si>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</si>
  <si>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</si>
  <si>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</si>
  <si>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</si>
  <si>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</si>
  <si>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</si>
  <si>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</si>
  <si>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</si>
  <si>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</si>
  <si>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</si>
  <si>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</si>
  <si>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</si>
  <si>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</si>
  <si>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</si>
  <si>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</si>
  <si>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</si>
  <si>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</si>
  <si>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</si>
  <si>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</si>
  <si>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</si>
  <si>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</si>
  <si>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</si>
  <si>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</si>
  <si>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</si>
  <si>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</si>
  <si>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</si>
  <si>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</si>
  <si>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</si>
  <si>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</si>
  <si>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</si>
  <si>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</si>
  <si>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</si>
  <si>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</si>
  <si>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</si>
  <si>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</si>
  <si>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</si>
  <si>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</si>
  <si>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</si>
  <si>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</si>
  <si>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</si>
  <si>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</si>
  <si>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</si>
  <si>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</si>
  <si>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</si>
  <si>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</si>
  <si>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</si>
  <si>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</si>
  <si>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</si>
  <si>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</si>
  <si>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</si>
  <si>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</si>
  <si>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</si>
  <si>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</si>
  <si>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</si>
  <si>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</si>
  <si>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</si>
  <si>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</si>
  <si>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</si>
  <si>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</si>
  <si>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</si>
  <si>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</si>
  <si>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</si>
  <si>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</si>
  <si>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</si>
  <si>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</si>
  <si>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</si>
  <si>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</si>
  <si>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</si>
  <si>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</si>
  <si>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</si>
  <si>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</si>
  <si>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</si>
  <si>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</si>
  <si>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</si>
  <si>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</si>
  <si>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</si>
  <si>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</si>
  <si>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</si>
  <si>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</si>
  <si>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</si>
  <si>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</si>
  <si>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</si>
  <si>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</si>
  <si>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</si>
  <si>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</si>
  <si>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</si>
  <si>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</si>
  <si>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</si>
  <si>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</si>
  <si>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</si>
  <si>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</si>
  <si>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</si>
  <si>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</si>
  <si>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</si>
  <si>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</si>
  <si>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</si>
  <si>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</si>
  <si>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</si>
  <si>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</si>
  <si>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</si>
  <si>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</si>
  <si>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</si>
  <si>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</si>
  <si>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</si>
  <si>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</si>
  <si>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</si>
  <si>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</si>
  <si>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</si>
  <si>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</si>
  <si>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</si>
  <si>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</si>
  <si>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</si>
  <si>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</si>
  <si>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</si>
  <si>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</si>
  <si>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</si>
  <si>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</si>
  <si>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</si>
  <si>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</si>
  <si>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</si>
  <si>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</si>
  <si>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</si>
  <si>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</si>
  <si>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</si>
  <si>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</si>
  <si>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</si>
  <si>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</si>
  <si>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</si>
  <si>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</si>
  <si>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</si>
  <si>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</si>
  <si>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</si>
  <si>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</si>
  <si>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</si>
  <si>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</si>
  <si>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</si>
  <si>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</si>
  <si>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</si>
  <si>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</si>
  <si>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</si>
  <si>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</si>
  <si>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</si>
  <si>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</si>
  <si>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</si>
  <si>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</si>
  <si>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</si>
  <si>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</si>
  <si>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</si>
  <si>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</si>
  <si>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</si>
  <si>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</si>
  <si>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</si>
  <si>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</si>
  <si>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</si>
  <si>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</si>
  <si>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</si>
  <si>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</si>
  <si>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</si>
  <si>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</si>
  <si>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</si>
  <si>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</si>
  <si>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</si>
  <si>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</si>
  <si>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</si>
  <si>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</si>
  <si>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</si>
  <si>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</si>
  <si>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</si>
  <si>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</si>
  <si>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</si>
  <si>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</si>
  <si>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</si>
  <si>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</si>
  <si>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</si>
  <si>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</si>
  <si>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</si>
  <si>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</si>
  <si>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</si>
  <si>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</si>
  <si>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</si>
  <si>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</si>
  <si>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</si>
  <si>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</si>
  <si>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</si>
  <si>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</si>
  <si>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</si>
  <si>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</si>
  <si>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</si>
  <si>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</si>
  <si>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</si>
  <si>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</si>
  <si>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</si>
  <si>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</si>
  <si>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</si>
  <si>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</si>
  <si>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</si>
  <si>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</si>
  <si>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</si>
  <si>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</si>
  <si>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</si>
  <si>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</si>
  <si>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</si>
  <si>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</si>
  <si>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</si>
  <si>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</si>
  <si>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</si>
  <si>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</si>
  <si>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</si>
  <si>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</si>
  <si>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</si>
  <si>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</si>
  <si>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</si>
  <si>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</si>
  <si>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</si>
  <si>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</si>
  <si>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</si>
  <si>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</si>
  <si>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</si>
  <si>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</si>
  <si>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</si>
  <si>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</si>
  <si>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</si>
  <si>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</si>
  <si>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</si>
  <si>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</si>
  <si>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</si>
  <si>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</si>
  <si>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</si>
  <si>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</si>
  <si>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</si>
  <si>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</si>
  <si>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</si>
  <si>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</si>
  <si>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</si>
  <si>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</si>
  <si>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</si>
  <si>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</si>
  <si>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</si>
  <si>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</si>
  <si>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</si>
  <si>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</si>
  <si>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</si>
  <si>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</si>
  <si>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</si>
  <si>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</si>
  <si>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</si>
  <si>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</si>
  <si>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</si>
  <si>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</si>
  <si>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</si>
  <si>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</si>
  <si>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</si>
  <si>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</si>
  <si>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</si>
  <si>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</si>
  <si>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</si>
  <si>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</si>
  <si>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</si>
  <si>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</si>
  <si>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</si>
  <si>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</si>
  <si>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</si>
  <si>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</si>
  <si>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</si>
  <si>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</si>
  <si>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</si>
  <si>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</si>
  <si>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</si>
  <si>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</si>
  <si>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</si>
  <si>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</si>
  <si>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</si>
  <si>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</si>
  <si>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</si>
  <si>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</si>
  <si>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</si>
  <si>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</si>
  <si>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</si>
  <si>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</si>
  <si>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</si>
  <si>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</si>
  <si>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</si>
  <si>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</si>
  <si>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</si>
  <si>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</si>
  <si>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</si>
  <si>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</si>
  <si>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</si>
  <si>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</si>
  <si>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</si>
  <si>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</si>
  <si>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</si>
  <si>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</si>
  <si>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</si>
  <si>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</si>
  <si>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</si>
  <si>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</si>
  <si>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</si>
  <si>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</si>
  <si>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</si>
  <si>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</si>
  <si>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</si>
  <si>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</si>
  <si>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</si>
  <si>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</si>
  <si>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</si>
  <si>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</si>
  <si>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</si>
  <si>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</si>
  <si>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</si>
  <si>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</si>
  <si>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</si>
  <si>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</si>
  <si>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</si>
  <si>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</si>
  <si>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</si>
  <si>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</si>
  <si>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</si>
  <si>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</si>
  <si>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</si>
  <si>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</si>
  <si>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</si>
  <si>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</si>
  <si>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</si>
  <si>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</si>
  <si>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</si>
  <si>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</si>
  <si>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</si>
  <si>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</si>
  <si>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</si>
  <si>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</si>
  <si>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</si>
  <si>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</si>
  <si>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</si>
  <si>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</si>
  <si>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</si>
  <si>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</si>
  <si>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</si>
  <si>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</si>
  <si>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</si>
  <si>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</si>
  <si>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</si>
  <si>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</si>
  <si>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</si>
  <si>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</si>
  <si>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</si>
  <si>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</si>
  <si>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</si>
  <si>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</si>
  <si>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</si>
  <si>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</si>
  <si>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</si>
  <si>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</si>
  <si>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</si>
  <si>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</si>
  <si>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</si>
  <si>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</si>
  <si>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</si>
  <si>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</si>
  <si>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</si>
  <si>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</si>
  <si>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</si>
  <si>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</si>
  <si>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</si>
  <si>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</si>
  <si>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</si>
  <si>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</si>
  <si>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</si>
  <si>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</si>
  <si>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</si>
  <si>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</si>
  <si>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</si>
  <si>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</si>
  <si>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</si>
  <si>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</si>
  <si>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</si>
  <si>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</si>
  <si>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</si>
  <si>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</si>
  <si>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</si>
  <si>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</si>
  <si>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</si>
  <si>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</si>
  <si>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</si>
  <si>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</si>
  <si>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</si>
  <si>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</si>
  <si>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</si>
  <si>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</si>
  <si>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</si>
  <si>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</si>
  <si>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</si>
  <si>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</si>
  <si>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</si>
  <si>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</si>
  <si>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</si>
  <si>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</si>
  <si>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</si>
  <si>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</si>
  <si>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</si>
  <si>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</si>
  <si>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</si>
  <si>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</si>
  <si>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</si>
  <si>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</si>
  <si>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</si>
  <si>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</si>
  <si>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</si>
  <si>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</si>
  <si>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</si>
  <si>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</si>
  <si>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</si>
  <si>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</si>
  <si>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</si>
  <si>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</si>
  <si>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</si>
  <si>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</si>
  <si>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</si>
  <si>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</si>
  <si>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</si>
  <si>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</si>
  <si>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</si>
  <si>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</si>
  <si>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</si>
  <si>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</si>
  <si>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</si>
  <si>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</si>
  <si>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</si>
  <si>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</si>
  <si>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</si>
  <si>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</si>
  <si>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</si>
  <si>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</si>
  <si>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</si>
  <si>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</si>
  <si>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</si>
  <si>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</si>
  <si>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</si>
  <si>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</si>
  <si>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</si>
  <si>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</si>
  <si>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</si>
  <si>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</si>
  <si>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</si>
  <si>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</si>
  <si>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</si>
  <si>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</si>
  <si>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</si>
  <si>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</si>
  <si>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</si>
  <si>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</si>
  <si>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</si>
  <si>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</si>
  <si>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</si>
  <si>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</si>
  <si>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</si>
  <si>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</si>
  <si>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</si>
  <si>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</si>
  <si>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</si>
  <si>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</si>
  <si>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</si>
  <si>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</si>
  <si>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</si>
  <si>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</si>
  <si>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</si>
  <si>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</si>
  <si>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</si>
  <si>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</si>
  <si>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</si>
  <si>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</si>
  <si>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</si>
  <si>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</si>
  <si>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</si>
  <si>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</si>
  <si>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</si>
  <si>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</si>
  <si>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</si>
  <si>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</si>
  <si>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</si>
  <si>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</si>
  <si>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</si>
  <si>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</si>
  <si>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</si>
  <si>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</si>
  <si>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</si>
  <si>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</si>
  <si>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</si>
  <si>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</si>
  <si>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</si>
  <si>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</si>
  <si>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</si>
  <si>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</si>
  <si>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</si>
  <si>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</si>
  <si>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</si>
  <si>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</si>
  <si>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</si>
  <si>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</si>
  <si>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</si>
  <si>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</si>
  <si>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</si>
  <si>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</si>
  <si>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</si>
  <si>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</si>
  <si>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</si>
  <si>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</si>
  <si>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</si>
  <si>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</si>
  <si>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</si>
  <si>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</si>
  <si>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</si>
  <si>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</si>
  <si>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</si>
  <si>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</si>
  <si>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</si>
  <si>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</si>
  <si>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</si>
  <si>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</si>
  <si>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</si>
  <si>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</si>
  <si>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</si>
  <si>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</si>
  <si>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</si>
  <si>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</si>
  <si>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</si>
  <si>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</si>
  <si>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</si>
  <si>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</si>
  <si>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</si>
  <si>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</si>
  <si>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</si>
  <si>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</si>
  <si>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</si>
  <si>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</si>
  <si>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</si>
  <si>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</si>
  <si>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</si>
  <si>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</si>
  <si>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</si>
  <si>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</si>
  <si>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</si>
  <si>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</si>
  <si>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</si>
  <si>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</si>
  <si>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</si>
  <si>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</si>
  <si>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</si>
  <si>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</si>
  <si>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</si>
  <si>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</si>
  <si>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</si>
  <si>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</si>
  <si>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</si>
  <si>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</si>
  <si>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</si>
  <si>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</si>
  <si>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</si>
  <si>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</si>
  <si>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</si>
  <si>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</si>
  <si>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</si>
  <si>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</si>
  <si>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</si>
  <si>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</si>
  <si>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</si>
  <si>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</si>
  <si>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</si>
  <si>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</si>
  <si>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</si>
  <si>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</si>
  <si>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</si>
  <si>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</si>
  <si>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</si>
  <si>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</si>
  <si>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</si>
  <si>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</si>
  <si>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</si>
  <si>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</si>
  <si>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</si>
  <si>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</si>
  <si>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</si>
  <si>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</si>
  <si>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</si>
  <si>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</si>
  <si>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</si>
  <si>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</si>
  <si>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</si>
  <si>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</si>
  <si>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</si>
  <si>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</si>
  <si>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</si>
  <si>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</si>
  <si>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</si>
  <si>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</si>
  <si>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</si>
  <si>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</si>
  <si>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</si>
  <si>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</si>
  <si>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</si>
  <si>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</si>
  <si>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</si>
  <si>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</si>
  <si>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</si>
  <si>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</si>
  <si>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</si>
  <si>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</si>
  <si>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</si>
  <si>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</si>
  <si>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</si>
  <si>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</si>
  <si>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</si>
  <si>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</si>
  <si>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</si>
  <si>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</si>
  <si>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</si>
  <si>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</si>
  <si>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</si>
  <si>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</si>
  <si>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</si>
  <si>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</si>
  <si>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</si>
  <si>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</si>
  <si>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</si>
  <si>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</si>
  <si>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</si>
  <si>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</si>
  <si>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</si>
  <si>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</si>
  <si>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</si>
  <si>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</si>
  <si>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</si>
  <si>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</si>
  <si>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</si>
  <si>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</si>
  <si>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</si>
  <si>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</si>
  <si>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</si>
  <si>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</si>
  <si>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</si>
  <si>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</si>
  <si>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</si>
  <si>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</si>
  <si>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</si>
  <si>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</si>
  <si>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</si>
  <si>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</si>
  <si>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</si>
  <si>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</si>
  <si>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</si>
  <si>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</si>
  <si>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</si>
  <si>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</si>
  <si>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</si>
  <si>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</si>
  <si>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</si>
  <si>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</si>
  <si>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</si>
  <si>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</si>
  <si>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</si>
  <si>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</si>
  <si>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</si>
  <si>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</si>
  <si>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</si>
  <si>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</si>
  <si>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</si>
  <si>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</si>
  <si>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</si>
  <si>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</si>
  <si>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</si>
  <si>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</si>
  <si>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</si>
  <si>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</si>
  <si>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</si>
  <si>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</si>
  <si>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</si>
  <si>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</si>
  <si>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</si>
  <si>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</si>
  <si>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</si>
  <si>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</si>
  <si>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</si>
  <si>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</si>
  <si>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</si>
  <si>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</si>
  <si>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</si>
  <si>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</si>
  <si>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</si>
  <si>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</si>
  <si>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</si>
  <si>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</si>
  <si>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</si>
  <si>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</si>
  <si>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</si>
  <si>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</si>
  <si>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</si>
  <si>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</si>
  <si>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</si>
  <si>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</si>
  <si>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</si>
  <si>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</si>
  <si>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</si>
  <si>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</si>
  <si>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</si>
  <si>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</si>
  <si>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</si>
  <si>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</si>
  <si>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</si>
  <si>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</si>
  <si>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</si>
  <si>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</si>
  <si>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</si>
  <si>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</si>
  <si>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</si>
  <si>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</si>
  <si>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</si>
  <si>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</si>
  <si>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</si>
  <si>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</si>
  <si>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</si>
  <si>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</si>
  <si>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</si>
  <si>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</si>
  <si>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</si>
  <si>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</si>
  <si>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</si>
  <si>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</si>
  <si>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</si>
  <si>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</si>
  <si>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</si>
  <si>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</si>
  <si>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</si>
  <si>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</si>
  <si>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</si>
  <si>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</si>
  <si>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</si>
  <si>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</si>
  <si>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</si>
  <si>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</si>
  <si>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</si>
  <si>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</si>
  <si>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</si>
  <si>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</si>
  <si>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</si>
  <si>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</si>
  <si>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</si>
  <si>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</si>
  <si>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</si>
  <si>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</si>
  <si>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</si>
  <si>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</si>
  <si>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</si>
  <si>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</si>
  <si>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</si>
  <si>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</si>
  <si>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</si>
  <si>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</si>
  <si>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</si>
  <si>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</si>
  <si>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</si>
  <si>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</si>
  <si>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</si>
  <si>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</si>
  <si>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</si>
  <si>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</si>
  <si>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</si>
  <si>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</si>
  <si>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</si>
  <si>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</si>
  <si>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</si>
  <si>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</si>
  <si>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</si>
  <si>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</si>
  <si>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</si>
  <si>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</si>
  <si>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</si>
  <si>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</si>
  <si>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</si>
  <si>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</si>
  <si>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</si>
  <si>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</si>
  <si>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</si>
  <si>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</si>
  <si>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</si>
  <si>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</si>
  <si>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</si>
  <si>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</si>
  <si>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</si>
  <si>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</si>
  <si>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</si>
  <si>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</si>
  <si>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</si>
  <si>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</si>
  <si>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</si>
  <si>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</si>
  <si>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</si>
  <si>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</si>
  <si>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</si>
  <si>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</si>
  <si>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</si>
  <si>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</si>
  <si>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</si>
  <si>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</si>
  <si>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</si>
  <si>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</si>
  <si>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</si>
  <si>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</si>
  <si>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</si>
  <si>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</si>
  <si>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</si>
  <si>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</si>
  <si>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</si>
  <si>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</si>
  <si>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</si>
  <si>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</si>
  <si>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</si>
  <si>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</si>
  <si>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</si>
  <si>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</si>
  <si>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</si>
  <si>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</si>
  <si>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</si>
  <si>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</si>
  <si>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</si>
  <si>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</si>
  <si>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</si>
  <si>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</si>
  <si>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</si>
  <si>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</si>
  <si>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</si>
  <si>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</si>
  <si>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</si>
  <si>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</si>
  <si>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</si>
  <si>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</si>
  <si>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</si>
  <si>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</si>
  <si>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</si>
  <si>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</si>
  <si>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</si>
  <si>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</si>
  <si>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</si>
  <si>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</si>
  <si>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</si>
  <si>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</si>
  <si>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</si>
  <si>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</si>
  <si>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</si>
  <si>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</si>
  <si>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</si>
  <si>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</si>
  <si>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</si>
  <si>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</si>
  <si>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</si>
  <si>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</si>
  <si>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</si>
  <si>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</si>
  <si>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</si>
  <si>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</si>
  <si>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</si>
  <si>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</si>
  <si>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</si>
  <si>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</si>
  <si>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</si>
  <si>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</si>
  <si>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</si>
  <si>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</si>
  <si>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</si>
  <si>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</si>
  <si>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</si>
  <si>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</si>
  <si>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</si>
  <si>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</si>
  <si>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</si>
  <si>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</si>
  <si>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</si>
  <si>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</si>
  <si>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</si>
  <si>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</si>
  <si>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</si>
  <si>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</si>
  <si>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</si>
  <si>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</si>
  <si>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</si>
  <si>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</si>
  <si>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</si>
  <si>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</si>
  <si>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</si>
  <si>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</si>
  <si>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</si>
  <si>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</si>
  <si>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</si>
  <si>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</si>
  <si>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</si>
  <si>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</si>
  <si>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</si>
  <si>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</si>
  <si>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</si>
  <si>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</si>
  <si>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</si>
  <si>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</si>
  <si>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</si>
  <si>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</si>
  <si>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</si>
  <si>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</si>
  <si>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</si>
  <si>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</si>
  <si>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</si>
  <si>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</si>
  <si>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</si>
  <si>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</si>
  <si>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</si>
  <si>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</si>
  <si>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</si>
  <si>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</si>
  <si>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</si>
  <si>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</si>
  <si>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</si>
  <si>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</si>
  <si>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</si>
  <si>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</si>
  <si>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</si>
  <si>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</si>
  <si>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</si>
  <si>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</si>
  <si>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</si>
  <si>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</si>
  <si>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</si>
  <si>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</si>
  <si>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</si>
  <si>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</si>
  <si>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</si>
  <si>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</si>
  <si>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</si>
  <si>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</si>
  <si>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</si>
  <si>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</si>
  <si>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</si>
  <si>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</si>
  <si>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</si>
  <si>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</si>
  <si>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</si>
  <si>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</si>
  <si>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</si>
  <si>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</si>
  <si>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</si>
  <si>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</si>
  <si>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</si>
  <si>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</si>
  <si>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</si>
  <si>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</si>
  <si>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</si>
  <si>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</si>
  <si>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</si>
  <si>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</si>
  <si>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</si>
  <si>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</si>
  <si>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</si>
  <si>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</si>
  <si>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</si>
  <si>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</si>
  <si>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</si>
  <si>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</si>
  <si>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</si>
  <si>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</si>
  <si>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</si>
  <si>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</si>
  <si>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</si>
  <si>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</si>
  <si>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</si>
  <si>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</si>
  <si>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</si>
  <si>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</si>
  <si>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</si>
  <si>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</si>
  <si>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</si>
  <si>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</si>
  <si>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</si>
  <si>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</si>
  <si>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</si>
  <si>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</si>
  <si>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</si>
  <si>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</si>
  <si>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</si>
  <si>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</si>
  <si>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</si>
  <si>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</si>
  <si>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</si>
  <si>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</si>
  <si>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</si>
  <si>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</si>
  <si>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</si>
  <si>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</si>
  <si>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</si>
  <si>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</si>
  <si>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</si>
  <si>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</si>
  <si>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</si>
  <si>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</si>
  <si>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</si>
  <si>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</si>
  <si>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</si>
  <si>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</si>
  <si>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</si>
  <si>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</si>
  <si>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</si>
  <si>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</si>
  <si>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</si>
  <si>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</si>
  <si>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</si>
  <si>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</si>
  <si>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</si>
  <si>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</si>
  <si>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</si>
  <si>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</si>
  <si>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</si>
  <si>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</si>
  <si>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</si>
  <si>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</si>
  <si>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</si>
  <si>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</si>
  <si>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</si>
  <si>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</si>
  <si>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</si>
  <si>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</si>
  <si>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</si>
  <si>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</si>
  <si>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</si>
  <si>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</si>
  <si>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</si>
  <si>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</si>
  <si>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</si>
  <si>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</si>
  <si>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</si>
  <si>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</si>
  <si>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</si>
  <si>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</si>
  <si>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</si>
  <si>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</si>
  <si>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</si>
  <si>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</si>
  <si>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</si>
  <si>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</si>
  <si>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</si>
  <si>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</si>
  <si>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</si>
  <si>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</si>
  <si>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</si>
  <si>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</si>
  <si>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</si>
  <si>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</si>
  <si>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</si>
  <si>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</si>
  <si>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</si>
  <si>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</si>
  <si>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</si>
  <si>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</si>
  <si>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</si>
  <si>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</si>
  <si>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</si>
  <si>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</si>
  <si>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</si>
  <si>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</si>
  <si>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</si>
  <si>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</si>
  <si>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</si>
  <si>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</si>
  <si>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</si>
  <si>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</si>
  <si>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</si>
  <si>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</si>
  <si>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</si>
  <si>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</si>
  <si>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</si>
  <si>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</si>
  <si>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</si>
  <si>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</si>
  <si>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</si>
  <si>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</si>
  <si>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</si>
  <si>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</si>
  <si>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</si>
  <si>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</si>
  <si>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</si>
  <si>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</si>
  <si>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</si>
  <si>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</si>
  <si>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</si>
  <si>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</si>
  <si>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</si>
  <si>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</si>
  <si>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</si>
  <si>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</si>
  <si>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</si>
  <si>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</si>
  <si>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</si>
  <si>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</si>
  <si>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</si>
  <si>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</si>
  <si>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</si>
  <si>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</si>
  <si>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</si>
  <si>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</si>
  <si>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</si>
  <si>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</si>
  <si>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</si>
  <si>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</si>
  <si>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</si>
  <si>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</si>
  <si>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</si>
  <si>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</si>
  <si>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</si>
  <si>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</si>
  <si>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</si>
  <si>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</si>
  <si>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</si>
  <si>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</si>
  <si>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</si>
  <si>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</si>
  <si>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</si>
  <si>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</si>
  <si>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</si>
  <si>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</si>
  <si>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</si>
  <si>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</si>
  <si>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</si>
  <si>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</si>
  <si>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</si>
  <si>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</si>
  <si>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</si>
  <si>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</si>
  <si>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</si>
  <si>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</si>
  <si>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</si>
  <si>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</si>
  <si>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</si>
  <si>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</si>
  <si>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</si>
  <si>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</si>
  <si>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</si>
  <si>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</si>
  <si>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</si>
  <si>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</si>
  <si>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</si>
  <si>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</si>
  <si>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</si>
  <si>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</si>
  <si>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</si>
  <si>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</si>
  <si>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</si>
  <si>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</si>
  <si>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</si>
  <si>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</si>
  <si>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</si>
  <si>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</si>
  <si>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</si>
  <si>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</si>
  <si>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</si>
  <si>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</si>
  <si>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</si>
  <si>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</si>
  <si>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</si>
  <si>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</si>
  <si>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</si>
  <si>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</si>
  <si>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</si>
  <si>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</si>
  <si>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</si>
  <si>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</si>
  <si>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</si>
  <si>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</si>
  <si>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</si>
  <si>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</si>
  <si>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</si>
  <si>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</si>
  <si>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</si>
  <si>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</si>
  <si>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</si>
  <si>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</si>
  <si>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</si>
  <si>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</si>
  <si>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</si>
  <si>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</si>
  <si>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</si>
  <si>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</si>
  <si>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</si>
  <si>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</si>
  <si>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</si>
  <si>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</si>
  <si>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</si>
  <si>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</si>
  <si>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</si>
  <si>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</si>
  <si>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</si>
  <si>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</si>
  <si>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</si>
  <si>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</si>
  <si>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</si>
  <si>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</si>
  <si>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</si>
  <si>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</si>
  <si>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</si>
  <si>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</si>
  <si>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</si>
  <si>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</si>
  <si>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</si>
  <si>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</si>
  <si>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</si>
  <si>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</si>
  <si>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</si>
  <si>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</si>
  <si>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</si>
  <si>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</si>
  <si>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</si>
  <si>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</si>
  <si>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</si>
  <si>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</si>
  <si>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</si>
  <si>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</si>
  <si>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</si>
  <si>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</si>
  <si>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</si>
  <si>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</si>
  <si>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</si>
  <si>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</si>
  <si>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</si>
  <si>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</si>
  <si>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</si>
  <si>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</si>
  <si>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</si>
  <si>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</si>
  <si>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</si>
  <si>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</si>
  <si>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</si>
  <si>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</si>
  <si>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</si>
  <si>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</si>
  <si>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</si>
  <si>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</si>
  <si>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</si>
  <si>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</si>
  <si>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</si>
  <si>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</si>
  <si>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</si>
  <si>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</si>
  <si>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</si>
  <si>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</si>
  <si>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</si>
  <si>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</si>
  <si>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</si>
  <si>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</si>
  <si>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</si>
  <si>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</si>
  <si>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</si>
  <si>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</si>
  <si>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</si>
  <si>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</si>
  <si>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</si>
  <si>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</si>
  <si>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</si>
  <si>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</si>
  <si>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</si>
  <si>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</si>
  <si>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</si>
  <si>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</si>
  <si>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</si>
  <si>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</si>
  <si>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</si>
  <si>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</si>
  <si>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</si>
  <si>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</si>
  <si>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</si>
  <si>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</si>
  <si>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</si>
  <si>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</si>
  <si>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</si>
  <si>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</si>
  <si>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</si>
  <si>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</si>
  <si>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</si>
  <si>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</si>
  <si>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</si>
  <si>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</si>
  <si>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</si>
  <si>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</si>
  <si>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</si>
  <si>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</si>
  <si>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</si>
  <si>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</si>
  <si>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</si>
  <si>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</si>
  <si>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</si>
  <si>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</si>
  <si>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</si>
  <si>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</si>
  <si>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</si>
  <si>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</si>
  <si>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</si>
  <si>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</si>
  <si>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</si>
  <si>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</si>
  <si>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</si>
  <si>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</si>
  <si>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</si>
  <si>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</si>
  <si>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</si>
  <si>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</si>
  <si>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</si>
  <si>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</si>
  <si>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</si>
  <si>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</si>
  <si>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</si>
  <si>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</si>
  <si>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</si>
  <si>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</si>
  <si>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</si>
  <si>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</si>
  <si>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</si>
  <si>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</si>
  <si>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</si>
  <si>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</si>
  <si>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</si>
  <si>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</si>
  <si>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</si>
  <si>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</si>
  <si>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</si>
  <si>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</si>
  <si>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</si>
  <si>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</si>
  <si>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</si>
  <si>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</si>
  <si>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</si>
  <si>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</si>
  <si>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</si>
  <si>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</si>
  <si>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</si>
  <si>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</si>
  <si>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</si>
  <si>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</si>
  <si>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</si>
  <si>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</si>
  <si>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</si>
  <si>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</si>
  <si>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</si>
  <si>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</si>
  <si>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</si>
  <si>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</si>
  <si>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</si>
  <si>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</si>
  <si>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</si>
  <si>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</si>
  <si>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</si>
  <si>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</si>
  <si>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</si>
  <si>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</si>
  <si>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</si>
  <si>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</si>
  <si>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</si>
  <si>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</si>
  <si>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</si>
  <si>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</si>
  <si>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</si>
  <si>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</si>
  <si>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</si>
  <si>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</si>
  <si>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</si>
  <si>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</si>
  <si>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</si>
  <si>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</si>
  <si>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</si>
  <si>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</si>
  <si>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</si>
  <si>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</si>
  <si>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</si>
  <si>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</si>
  <si>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</si>
  <si>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</si>
  <si>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</si>
  <si>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</si>
  <si>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</si>
  <si>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</si>
  <si>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</si>
  <si>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</si>
  <si>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</si>
  <si>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</si>
  <si>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</si>
  <si>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</si>
  <si>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</si>
  <si>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</si>
  <si>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</si>
  <si>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</si>
  <si>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</si>
  <si>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</si>
  <si>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</si>
  <si>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</si>
  <si>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</si>
  <si>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</si>
  <si>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</si>
  <si>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</si>
  <si>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</si>
  <si>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</si>
  <si>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</si>
  <si>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</si>
  <si>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</si>
  <si>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</si>
  <si>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</si>
  <si>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</si>
  <si>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</si>
  <si>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</si>
  <si>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</si>
  <si>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</si>
  <si>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</si>
  <si>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</si>
  <si>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</si>
  <si>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</si>
  <si>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</si>
  <si>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</si>
  <si>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</si>
  <si>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</si>
  <si>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</si>
  <si>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</si>
  <si>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</si>
  <si>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</si>
  <si>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</si>
  <si>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</si>
  <si>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</si>
  <si>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</si>
  <si>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</si>
  <si>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</si>
  <si>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</si>
  <si>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</si>
  <si>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</si>
  <si>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</si>
  <si>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</si>
  <si>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</si>
  <si>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</si>
  <si>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</si>
  <si>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</si>
  <si>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</si>
  <si>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</si>
  <si>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</si>
  <si>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</si>
  <si>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</si>
  <si>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</si>
  <si>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</si>
  <si>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</si>
  <si>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</si>
  <si>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</si>
  <si>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</si>
  <si>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</si>
  <si>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</si>
  <si>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</si>
  <si>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</si>
  <si>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</si>
  <si>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</si>
  <si>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</si>
  <si>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</si>
  <si>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</si>
  <si>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</si>
  <si>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</si>
  <si>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</si>
  <si>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</si>
  <si>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</si>
  <si>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</si>
  <si>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</si>
  <si>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</si>
  <si>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</si>
  <si>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</si>
  <si>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</si>
  <si>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</si>
  <si>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</si>
  <si>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</si>
  <si>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</si>
  <si>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</si>
  <si>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</si>
  <si>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</si>
  <si>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</si>
  <si>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</si>
  <si>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</si>
  <si>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</si>
  <si>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</si>
  <si>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</si>
  <si>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</si>
  <si>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</si>
  <si>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</si>
  <si>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</si>
  <si>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</si>
  <si>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</si>
  <si>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</si>
  <si>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</si>
  <si>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</si>
  <si>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</si>
  <si>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</si>
  <si>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</si>
  <si>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</si>
  <si>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</si>
  <si>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</si>
  <si>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</si>
  <si>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</si>
  <si>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</si>
  <si>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</si>
  <si>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</si>
  <si>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</si>
  <si>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</si>
  <si>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</si>
  <si>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</si>
  <si>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</si>
  <si>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</si>
  <si>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</si>
  <si>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</si>
  <si>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</si>
  <si>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</si>
  <si>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</si>
  <si>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</si>
  <si>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</si>
  <si>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</si>
  <si>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</si>
  <si>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</si>
  <si>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</si>
  <si>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</si>
  <si>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</si>
  <si>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</si>
  <si>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</si>
  <si>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</si>
  <si>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</si>
  <si>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</si>
  <si>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</si>
  <si>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</si>
  <si>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</si>
  <si>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</si>
  <si>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</si>
  <si>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</si>
  <si>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</si>
  <si>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</si>
  <si>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</si>
  <si>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</si>
  <si>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</si>
  <si>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</si>
  <si>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</si>
  <si>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</si>
  <si>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</si>
  <si>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</si>
  <si>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</si>
  <si>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</si>
  <si>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</si>
  <si>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</si>
  <si>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</si>
  <si>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</si>
  <si>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</si>
  <si>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</si>
  <si>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</si>
  <si>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</si>
  <si>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</si>
  <si>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</si>
  <si>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</si>
  <si>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</si>
  <si>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</si>
  <si>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</si>
  <si>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</si>
  <si>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</si>
  <si>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</si>
  <si>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</si>
  <si>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</si>
  <si>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</si>
  <si>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</si>
  <si>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</si>
  <si>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</si>
  <si>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</si>
  <si>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</si>
  <si>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</si>
  <si>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</si>
  <si>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</si>
  <si>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</si>
  <si>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</si>
  <si>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</si>
  <si>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</si>
  <si>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</si>
  <si>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</si>
  <si>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</si>
  <si>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</si>
  <si>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</si>
  <si>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</si>
  <si>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</si>
  <si>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</si>
  <si>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</si>
  <si>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</si>
  <si>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</si>
  <si>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</si>
  <si>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</si>
  <si>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</si>
  <si>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</si>
  <si>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</si>
  <si>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</si>
  <si>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</si>
  <si>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</si>
  <si>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</si>
  <si>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</si>
  <si>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</si>
  <si>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</si>
  <si>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</si>
  <si>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</si>
  <si>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</si>
  <si>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</si>
  <si>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</si>
  <si>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</si>
  <si>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</si>
  <si>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</si>
  <si>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</si>
  <si>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</si>
  <si>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</si>
  <si>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</si>
  <si>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</si>
  <si>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</si>
  <si>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</si>
  <si>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</si>
  <si>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</si>
  <si>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</si>
  <si>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</si>
  <si>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</si>
  <si>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</si>
  <si>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</si>
  <si>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</si>
  <si>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</si>
  <si>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</si>
  <si>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</si>
  <si>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</si>
  <si>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</si>
  <si>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</si>
  <si>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</si>
  <si>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</si>
  <si>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</si>
  <si>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</si>
  <si>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</si>
  <si>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</si>
  <si>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</si>
  <si>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</si>
  <si>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</si>
  <si>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</si>
  <si>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</si>
  <si>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</si>
  <si>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</si>
  <si>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</si>
  <si>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</si>
  <si>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</si>
  <si>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</si>
  <si>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</si>
  <si>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</si>
  <si>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</si>
  <si>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</si>
  <si>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</si>
  <si>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</si>
  <si>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</si>
  <si>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</si>
  <si>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</si>
  <si>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</si>
  <si>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</si>
  <si>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</si>
  <si>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</si>
  <si>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</si>
  <si>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</si>
  <si>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</si>
  <si>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</si>
  <si>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</si>
  <si>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</si>
  <si>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</si>
  <si>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</si>
  <si>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</si>
  <si>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</si>
  <si>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</si>
  <si>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</si>
  <si>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</si>
  <si>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</si>
  <si>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</si>
  <si>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</si>
  <si>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</si>
  <si>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</si>
  <si>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</si>
  <si>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</si>
  <si>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</si>
  <si>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</si>
  <si>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</si>
  <si>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</si>
  <si>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</si>
  <si>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</si>
  <si>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</si>
  <si>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</si>
  <si>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</si>
  <si>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</si>
  <si>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</si>
  <si>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</si>
  <si>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</si>
  <si>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</si>
  <si>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</si>
  <si>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</si>
  <si>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</si>
  <si>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</si>
  <si>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</si>
  <si>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</si>
  <si>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</si>
  <si>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</si>
  <si>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</si>
  <si>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</si>
  <si>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</si>
  <si>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</si>
  <si>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</si>
  <si>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</si>
  <si>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</si>
  <si>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</si>
  <si>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</si>
  <si>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</si>
  <si>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</si>
  <si>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</si>
  <si>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</si>
  <si>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</si>
  <si>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</si>
  <si>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</si>
  <si>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</si>
  <si>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</si>
  <si>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</si>
  <si>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</si>
  <si>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</si>
  <si>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</si>
  <si>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</si>
  <si>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</si>
  <si>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</si>
  <si>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</si>
  <si>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</si>
  <si>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</si>
  <si>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</si>
  <si>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</si>
  <si>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</si>
  <si>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</si>
  <si>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</si>
  <si>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</si>
  <si>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</si>
  <si>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</si>
  <si>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</si>
  <si>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</si>
  <si>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</si>
  <si>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</si>
  <si>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</si>
  <si>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</si>
  <si>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</si>
  <si>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</si>
  <si>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</si>
  <si>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</si>
  <si>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</si>
  <si>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</si>
  <si>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</si>
  <si>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</si>
  <si>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</si>
  <si>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</si>
  <si>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</si>
  <si>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</si>
  <si>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</si>
  <si>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</si>
  <si>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</si>
  <si>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</si>
  <si>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</si>
  <si>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</si>
  <si>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</si>
  <si>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</si>
  <si>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</si>
  <si>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</si>
  <si>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</si>
  <si>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</si>
  <si>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</si>
  <si>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</si>
  <si>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</si>
  <si>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</si>
  <si>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</si>
  <si>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</si>
  <si>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</si>
  <si>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</si>
  <si>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</si>
  <si>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</si>
  <si>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</si>
  <si>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</si>
  <si>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</si>
  <si>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</si>
  <si>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</si>
  <si>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</si>
  <si>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</si>
  <si>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</si>
  <si>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</si>
  <si>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</si>
  <si>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</si>
  <si>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</si>
  <si>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</si>
  <si>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</si>
  <si>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</si>
  <si>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</si>
  <si>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</si>
  <si>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</si>
  <si>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</si>
  <si>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</si>
  <si>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</si>
  <si>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</si>
  <si>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</si>
  <si>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</si>
  <si>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</si>
  <si>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</si>
  <si>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</si>
  <si>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</si>
  <si>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</si>
  <si>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</si>
  <si>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</si>
  <si>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</si>
  <si>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</si>
  <si>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</si>
  <si>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</si>
  <si>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</si>
  <si>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</si>
  <si>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</si>
  <si>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</si>
  <si>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</si>
  <si>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</si>
  <si>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</si>
  <si>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</si>
  <si>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</si>
  <si>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</si>
  <si>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</si>
  <si>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</si>
  <si>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</si>
  <si>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</si>
  <si>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</si>
  <si>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</si>
  <si>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</si>
  <si>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</si>
  <si>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</si>
  <si>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</si>
  <si>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</si>
  <si>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</si>
  <si>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</si>
  <si>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</si>
  <si>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</si>
  <si>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</si>
  <si>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</si>
  <si>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</si>
  <si>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</si>
  <si>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</si>
  <si>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</si>
  <si>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</si>
  <si>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</si>
  <si>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</si>
  <si>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</si>
  <si>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</si>
  <si>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</si>
  <si>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</si>
  <si>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</si>
  <si>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</si>
  <si>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</si>
  <si>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</si>
  <si>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</si>
  <si>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</si>
  <si>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</si>
  <si>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</si>
  <si>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</si>
  <si>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</si>
  <si>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</si>
  <si>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</si>
  <si>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</si>
  <si>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</si>
  <si>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</si>
  <si>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</si>
  <si>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</si>
  <si>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</si>
  <si>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</si>
  <si>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</si>
  <si>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</si>
  <si>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</si>
  <si>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</si>
  <si>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</si>
  <si>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</si>
  <si>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</si>
  <si>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</si>
  <si>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</si>
  <si>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</si>
  <si>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</si>
  <si>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</si>
  <si>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</si>
  <si>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</si>
  <si>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</si>
  <si>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</si>
  <si>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</si>
  <si>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</si>
  <si>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</si>
  <si>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</si>
  <si>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</si>
  <si>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</si>
  <si>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</si>
  <si>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</si>
  <si>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</si>
  <si>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</si>
  <si>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</si>
  <si>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</si>
  <si>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</si>
  <si>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</si>
  <si>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</si>
  <si>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</si>
  <si>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</si>
  <si>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</si>
  <si>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</si>
  <si>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</si>
  <si>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</si>
  <si>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</si>
  <si>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</si>
  <si>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</si>
  <si>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</si>
  <si>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</si>
  <si>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</si>
  <si>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</si>
  <si>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</si>
  <si>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</si>
  <si>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</si>
  <si>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</si>
  <si>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</si>
  <si>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</si>
  <si>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</si>
  <si>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</si>
  <si>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</si>
  <si>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</si>
  <si>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</si>
  <si>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</si>
  <si>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</si>
  <si>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</si>
  <si>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</si>
  <si>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</si>
  <si>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</si>
  <si>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</si>
  <si>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</si>
  <si>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</si>
  <si>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</si>
  <si>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</si>
  <si>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</si>
  <si>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</si>
  <si>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</si>
  <si>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</si>
  <si>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</si>
  <si>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</si>
  <si>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</si>
  <si>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</si>
  <si>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</si>
  <si>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</si>
  <si>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</si>
  <si>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</si>
  <si>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</si>
  <si>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</si>
  <si>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</si>
  <si>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</si>
  <si>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</si>
  <si>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</si>
  <si>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</si>
  <si>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</si>
  <si>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</si>
  <si>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</si>
  <si>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</si>
  <si>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</si>
  <si>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</si>
  <si>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</si>
  <si>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</si>
  <si>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</si>
  <si>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</si>
  <si>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</si>
  <si>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</si>
  <si>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</si>
  <si>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</si>
  <si>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</si>
  <si>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</si>
  <si>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</si>
  <si>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</si>
  <si>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</si>
  <si>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</si>
  <si>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</si>
  <si>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</si>
  <si>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</si>
  <si>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</si>
  <si>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</si>
  <si>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</si>
  <si>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</si>
  <si>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</si>
  <si>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</si>
  <si>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</si>
  <si>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</si>
  <si>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</si>
  <si>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</si>
  <si>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</si>
  <si>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</si>
  <si>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</si>
  <si>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</si>
  <si>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</si>
  <si>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</si>
  <si>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</si>
  <si>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</si>
  <si>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</si>
  <si>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</si>
  <si>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</si>
  <si>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</si>
  <si>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</si>
  <si>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</si>
  <si>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</si>
  <si>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</si>
  <si>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</si>
  <si>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</si>
  <si>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</si>
  <si>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</si>
  <si>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</si>
  <si>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</si>
  <si>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</si>
  <si>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</si>
  <si>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</si>
  <si>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</si>
  <si>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</si>
  <si>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</si>
  <si>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</si>
  <si>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</si>
  <si>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</si>
  <si>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</si>
  <si>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</si>
  <si>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</si>
  <si>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</si>
  <si>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</si>
  <si>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</si>
  <si>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</si>
  <si>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</si>
  <si>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</si>
  <si>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</si>
  <si>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</si>
  <si>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</si>
  <si>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</si>
  <si>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</si>
  <si>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</si>
  <si>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</si>
  <si>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</si>
  <si>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</si>
  <si>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</si>
  <si>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</si>
  <si>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</si>
  <si>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</si>
  <si>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</si>
  <si>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</si>
  <si>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</si>
  <si>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</si>
  <si>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</si>
  <si>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</si>
  <si>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</si>
  <si>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</si>
  <si>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</si>
  <si>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</si>
  <si>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</si>
  <si>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</si>
  <si>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</si>
  <si>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</si>
  <si>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</si>
  <si>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</si>
  <si>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</si>
  <si>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</si>
  <si>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</si>
  <si>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</si>
  <si>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</si>
  <si>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</si>
  <si>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</si>
  <si>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</si>
  <si>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</si>
  <si>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</si>
  <si>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</si>
  <si>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</si>
  <si>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</si>
  <si>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</si>
  <si>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</si>
  <si>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</si>
  <si>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</si>
  <si>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</si>
  <si>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</si>
  <si>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</si>
  <si>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</si>
  <si>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</si>
  <si>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</si>
  <si>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</si>
  <si>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</si>
  <si>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</si>
  <si>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</si>
  <si>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</si>
  <si>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</si>
  <si>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</si>
  <si>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</si>
  <si>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</si>
  <si>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</si>
  <si>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</si>
  <si>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</si>
  <si>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</si>
  <si>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</si>
  <si>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</si>
  <si>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</si>
  <si>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</si>
  <si>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</si>
  <si>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</si>
  <si>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</si>
  <si>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</si>
  <si>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</si>
  <si>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</si>
  <si>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</si>
  <si>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</si>
  <si>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</si>
  <si>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</si>
  <si>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</si>
  <si>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</si>
  <si>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</si>
  <si>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</si>
  <si>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</si>
  <si>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</si>
  <si>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</si>
  <si>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</si>
  <si>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</si>
  <si>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</si>
  <si>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</si>
  <si>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</si>
  <si>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</si>
  <si>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</si>
  <si>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</si>
  <si>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</si>
  <si>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</si>
  <si>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</si>
  <si>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</si>
  <si>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</si>
  <si>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</si>
  <si>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</si>
  <si>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</si>
  <si>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</si>
  <si>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</si>
  <si>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</si>
  <si>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</si>
  <si>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</si>
  <si>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</si>
  <si>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</si>
  <si>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</si>
  <si>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</si>
  <si>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</si>
  <si>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</si>
  <si>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</si>
  <si>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</si>
  <si>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</si>
  <si>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</si>
  <si>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</si>
  <si>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</si>
  <si>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</si>
  <si>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</si>
  <si>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</si>
  <si>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</si>
  <si>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</si>
  <si>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</si>
  <si>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</si>
  <si>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</si>
  <si>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</si>
  <si>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</si>
  <si>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</si>
  <si>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</si>
  <si>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</si>
  <si>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</si>
  <si>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</si>
  <si>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</si>
  <si>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</si>
  <si>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</si>
  <si>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</si>
  <si>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</si>
  <si>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</si>
  <si>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</si>
  <si>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</si>
  <si>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</si>
  <si>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</si>
  <si>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</si>
  <si>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</si>
  <si>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</si>
  <si>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</si>
  <si>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</si>
  <si>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</si>
  <si>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</si>
  <si>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</si>
  <si>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</si>
  <si>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</si>
  <si>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</si>
  <si>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</si>
  <si>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</si>
  <si>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</si>
  <si>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</si>
  <si>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</si>
  <si>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</si>
  <si>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</si>
  <si>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</si>
  <si>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</si>
  <si>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</si>
  <si>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</si>
  <si>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</si>
  <si>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</si>
  <si>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</si>
  <si>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</si>
  <si>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</si>
  <si>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</si>
  <si>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</si>
  <si>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</si>
  <si>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</si>
  <si>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</si>
  <si>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</si>
  <si>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</si>
  <si>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</si>
  <si>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</si>
  <si>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</si>
  <si>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</si>
  <si>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</si>
  <si>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</si>
  <si>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</si>
  <si>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</si>
  <si>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</si>
  <si>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</si>
  <si>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</si>
  <si>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</si>
  <si>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</si>
  <si>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</si>
  <si>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</si>
  <si>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</si>
  <si>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</si>
  <si>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</si>
  <si>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</si>
  <si>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</si>
  <si>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</si>
  <si>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</si>
  <si>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</si>
  <si>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</si>
  <si>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</si>
  <si>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</si>
  <si>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</si>
  <si>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</si>
  <si>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</si>
  <si>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</si>
  <si>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</si>
  <si>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</si>
  <si>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</si>
  <si>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</si>
  <si>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</si>
  <si>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</si>
  <si>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</si>
  <si>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</si>
  <si>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</si>
  <si>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</si>
  <si>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</si>
  <si>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</si>
  <si>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</si>
  <si>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</si>
  <si>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</si>
  <si>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</si>
  <si>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</si>
  <si>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</si>
  <si>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</si>
  <si>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</si>
  <si>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</si>
  <si>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</si>
  <si>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</si>
  <si>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</si>
  <si>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</si>
  <si>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</si>
  <si>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</si>
  <si>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</si>
  <si>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</si>
  <si>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</si>
  <si>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</si>
  <si>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</si>
  <si>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</si>
  <si>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</si>
  <si>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</si>
  <si>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</si>
  <si>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</si>
  <si>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</si>
  <si>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</si>
  <si>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</si>
  <si>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</si>
  <si>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</si>
  <si>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</si>
  <si>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</si>
  <si>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</si>
  <si>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</si>
  <si>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</si>
  <si>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</si>
  <si>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</si>
  <si>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</si>
  <si>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</si>
  <si>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</si>
  <si>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</si>
  <si>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</si>
  <si>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</si>
  <si>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</si>
  <si>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</si>
  <si>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</si>
  <si>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</si>
  <si>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</si>
  <si>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</si>
  <si>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</si>
  <si>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</si>
  <si>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</si>
  <si>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</si>
  <si>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</si>
  <si>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</si>
  <si>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</si>
  <si>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</si>
  <si>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</si>
  <si>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</si>
  <si>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</si>
  <si>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</si>
  <si>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</si>
  <si>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</si>
  <si>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</si>
  <si>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</si>
  <si>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</si>
  <si>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</si>
  <si>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</si>
  <si>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</si>
  <si>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</si>
  <si>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</si>
  <si>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</si>
  <si>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</si>
  <si>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</si>
  <si>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</si>
  <si>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</si>
  <si>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</si>
  <si>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</si>
  <si>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</si>
  <si>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</si>
  <si>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</si>
  <si>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</si>
  <si>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</si>
  <si>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</si>
  <si>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</si>
  <si>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</si>
  <si>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</si>
  <si>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</si>
  <si>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</si>
  <si>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</si>
  <si>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</si>
  <si>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</si>
  <si>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</si>
  <si>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</si>
  <si>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</si>
  <si>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</si>
  <si>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</si>
  <si>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</si>
  <si>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</si>
  <si>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</si>
  <si>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</si>
  <si>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</si>
  <si>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</si>
  <si>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</si>
  <si>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</si>
  <si>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</si>
  <si>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</si>
  <si>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</si>
  <si>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</si>
  <si>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</si>
  <si>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</si>
  <si>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</si>
  <si>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</si>
  <si>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</si>
  <si>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</si>
  <si>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</si>
  <si>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</si>
  <si>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</si>
  <si>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</si>
  <si>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</si>
  <si>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</si>
  <si>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</si>
  <si>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</si>
  <si>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</si>
  <si>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</si>
  <si>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</si>
  <si>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</si>
  <si>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</si>
  <si>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</si>
  <si>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</si>
  <si>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</si>
  <si>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</si>
  <si>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</si>
  <si>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</si>
  <si>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</si>
  <si>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</si>
  <si>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</si>
  <si>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</si>
  <si>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</si>
  <si>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</si>
  <si>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</si>
  <si>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</si>
  <si>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</si>
  <si>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</si>
  <si>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</si>
  <si>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</si>
  <si>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</si>
  <si>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</si>
  <si>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</si>
  <si>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</si>
  <si>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</si>
  <si>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</si>
  <si>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</si>
  <si>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</si>
  <si>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</si>
  <si>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</si>
  <si>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</si>
  <si>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</si>
  <si>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</si>
  <si>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</si>
  <si>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</si>
  <si>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</si>
  <si>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</si>
  <si>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</si>
  <si>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</si>
  <si>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</si>
  <si>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</si>
  <si>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</si>
  <si>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</si>
  <si>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</si>
  <si>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</si>
  <si>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</si>
  <si>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</si>
  <si>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</si>
  <si>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</si>
  <si>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</si>
  <si>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</si>
  <si>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</si>
  <si>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</si>
  <si>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</si>
  <si>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</si>
  <si>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</si>
  <si>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</si>
  <si>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</si>
  <si>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</si>
  <si>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</si>
  <si>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</si>
  <si>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</si>
  <si>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</si>
  <si>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</si>
  <si>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</si>
  <si>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</si>
  <si>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</si>
  <si>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</si>
  <si>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</si>
  <si>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</si>
  <si>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</si>
  <si>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</si>
  <si>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</si>
  <si>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</si>
  <si>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</si>
  <si>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</si>
  <si>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</si>
  <si>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</si>
  <si>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</si>
  <si>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</si>
  <si>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</si>
  <si>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</si>
  <si>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</si>
  <si>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</si>
  <si>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</si>
  <si>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</si>
  <si>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</si>
  <si>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</si>
  <si>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</si>
  <si>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</si>
  <si>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</si>
  <si>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</si>
  <si>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</si>
  <si>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</si>
  <si>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</si>
  <si>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</si>
  <si>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</si>
  <si>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</si>
  <si>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</si>
  <si>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</si>
  <si>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</si>
  <si>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</si>
  <si>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</si>
  <si>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</si>
  <si>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</si>
  <si>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</si>
  <si>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</si>
  <si>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</si>
  <si>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</si>
  <si>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</si>
  <si>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</si>
  <si>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</si>
  <si>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</si>
  <si>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</si>
  <si>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</si>
  <si>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</si>
  <si>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</si>
  <si>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</si>
  <si>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</si>
  <si>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</si>
  <si>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</si>
  <si>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</si>
  <si>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</si>
  <si>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</si>
  <si>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</si>
  <si>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</si>
  <si>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</si>
  <si>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</si>
  <si>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</si>
  <si>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</si>
  <si>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</si>
  <si>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</si>
  <si>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</si>
  <si>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</si>
  <si>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</si>
  <si>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</si>
  <si>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</si>
  <si>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</si>
  <si>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</si>
  <si>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</si>
  <si>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</si>
  <si>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</si>
  <si>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</si>
  <si>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</si>
  <si>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</si>
  <si>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</si>
  <si>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</si>
  <si>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</si>
  <si>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</si>
  <si>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</si>
  <si>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</si>
  <si>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</si>
  <si>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</si>
  <si>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</si>
  <si>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</si>
  <si>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</si>
  <si>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</si>
  <si>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</si>
  <si>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</si>
  <si>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</si>
  <si>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</si>
  <si>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</si>
  <si>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</si>
  <si>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</si>
  <si>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</si>
  <si>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</si>
  <si>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</si>
  <si>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</si>
  <si>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</si>
  <si>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</si>
  <si>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</si>
  <si>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</si>
  <si>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</si>
  <si>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</si>
  <si>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</si>
  <si>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</si>
  <si>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</si>
  <si>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</si>
  <si>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</si>
  <si>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</si>
  <si>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</si>
  <si>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</si>
  <si>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</si>
  <si>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</si>
  <si>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</si>
  <si>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</si>
  <si>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</si>
  <si>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</si>
  <si>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</si>
  <si>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</si>
  <si>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</si>
  <si>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</si>
  <si>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</si>
  <si>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</si>
  <si>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</si>
  <si>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</si>
  <si>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</si>
  <si>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</si>
  <si>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</si>
  <si>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</si>
  <si>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</si>
  <si>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</si>
  <si>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</si>
  <si>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</si>
  <si>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</si>
  <si>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</si>
  <si>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</si>
  <si>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</si>
  <si>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</si>
  <si>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</si>
  <si>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</si>
  <si>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</si>
  <si>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</si>
  <si>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</si>
  <si>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</si>
  <si>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</si>
  <si>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</si>
  <si>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</si>
  <si>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</si>
  <si>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</si>
  <si>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</si>
  <si>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</si>
  <si>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</si>
  <si>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</si>
  <si>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</si>
  <si>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</si>
  <si>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</si>
  <si>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</si>
  <si>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</si>
  <si>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</si>
  <si>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</si>
  <si>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</si>
  <si>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</si>
  <si>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</si>
  <si>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</si>
  <si>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</si>
  <si>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</si>
  <si>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</si>
  <si>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</si>
  <si>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</si>
  <si>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</si>
  <si>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</si>
  <si>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</si>
  <si>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</si>
  <si>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</si>
  <si>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</si>
  <si>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</si>
  <si>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</si>
  <si>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</si>
  <si>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</si>
  <si>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</si>
  <si>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</si>
  <si>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</si>
  <si>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</si>
  <si>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</si>
  <si>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</si>
  <si>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</si>
  <si>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</si>
  <si>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</si>
  <si>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</si>
  <si>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</si>
  <si>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</si>
  <si>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</si>
  <si>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</si>
  <si>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</si>
  <si>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</si>
  <si>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</si>
  <si>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</si>
  <si>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</si>
  <si>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</si>
  <si>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</si>
  <si>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</si>
  <si>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</si>
  <si>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</si>
  <si>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</si>
  <si>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</si>
  <si>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</si>
  <si>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</si>
  <si>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</si>
  <si>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</si>
  <si>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</si>
  <si>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</si>
  <si>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</si>
  <si>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</si>
  <si>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</si>
  <si>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</si>
  <si>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</si>
  <si>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</si>
  <si>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</si>
  <si>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</si>
  <si>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</si>
  <si>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</si>
  <si>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</si>
  <si>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</si>
  <si>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</si>
  <si>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</si>
  <si>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</si>
  <si>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</si>
  <si>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</si>
  <si>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</si>
  <si>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</si>
  <si>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</si>
  <si>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</si>
  <si>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</si>
  <si>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</si>
  <si>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</si>
  <si>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</si>
  <si>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</si>
  <si>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</si>
  <si>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</si>
  <si>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</si>
  <si>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</si>
  <si>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</si>
  <si>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</si>
  <si>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</si>
  <si>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</si>
  <si>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</si>
  <si>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</si>
  <si>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</si>
  <si>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</si>
  <si>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</si>
  <si>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</si>
  <si>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</si>
  <si>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</si>
  <si>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</si>
  <si>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</si>
  <si>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</si>
  <si>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</si>
  <si>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</si>
  <si>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</si>
  <si>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</si>
  <si>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</si>
  <si>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</si>
  <si>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</si>
  <si>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</si>
  <si>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</si>
  <si>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</si>
  <si>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</si>
  <si>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</si>
  <si>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</si>
  <si>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</si>
  <si>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</si>
  <si>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</si>
  <si>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</si>
  <si>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</si>
  <si>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</si>
  <si>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</si>
  <si>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</si>
  <si>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</si>
  <si>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</si>
  <si>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</si>
  <si>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</si>
  <si>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</si>
  <si>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</si>
  <si>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</si>
  <si>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</si>
  <si>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</si>
  <si>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</si>
  <si>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</si>
  <si>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</si>
  <si>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</si>
  <si>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</si>
  <si>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</si>
  <si>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</si>
  <si>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</si>
  <si>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</si>
  <si>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</si>
  <si>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</si>
  <si>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</si>
  <si>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</si>
  <si>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</si>
  <si>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</si>
  <si>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</si>
  <si>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</si>
  <si>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</si>
  <si>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</si>
  <si>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</si>
  <si>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</si>
  <si>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</si>
  <si>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</si>
  <si>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</si>
  <si>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</si>
  <si>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</si>
  <si>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</si>
  <si>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</si>
  <si>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</si>
  <si>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</si>
  <si>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</si>
  <si>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</si>
  <si>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</si>
  <si>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</si>
  <si>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</si>
  <si>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</si>
  <si>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</si>
  <si>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</si>
  <si>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</si>
  <si>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</si>
  <si>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</si>
  <si>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</si>
  <si>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</si>
  <si>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</si>
  <si>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</si>
  <si>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</si>
  <si>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</si>
  <si>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</si>
  <si>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</si>
  <si>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</si>
  <si>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</si>
  <si>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</si>
  <si>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</si>
  <si>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</si>
  <si>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</si>
  <si>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</si>
  <si>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</si>
  <si>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</si>
  <si>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</si>
  <si>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</si>
  <si>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</si>
  <si>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</si>
  <si>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</si>
  <si>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</si>
  <si>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</si>
  <si>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</si>
  <si>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</si>
  <si>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</si>
  <si>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</si>
  <si>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</si>
  <si>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</si>
  <si>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</si>
  <si>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</si>
  <si>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</si>
  <si>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</si>
  <si>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</si>
  <si>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</si>
  <si>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</si>
  <si>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</si>
  <si>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</si>
  <si>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</si>
  <si>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</si>
  <si>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</si>
  <si>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</si>
  <si>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</si>
  <si>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</si>
  <si>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</si>
  <si>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</si>
  <si>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</si>
  <si>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</si>
  <si>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</si>
  <si>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</si>
  <si>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</si>
  <si>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</si>
  <si>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</si>
  <si>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</si>
  <si>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</si>
  <si>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</si>
  <si>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</si>
  <si>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</si>
  <si>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</si>
  <si>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</si>
  <si>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</si>
  <si>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</si>
  <si>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</si>
  <si>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</si>
  <si>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</si>
  <si>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</si>
  <si>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</si>
  <si>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</si>
  <si>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</si>
  <si>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</si>
  <si>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</si>
  <si>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</si>
  <si>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</si>
  <si>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</si>
  <si>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</si>
  <si>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</si>
  <si>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</si>
  <si>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</si>
  <si>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</si>
  <si>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</si>
  <si>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</si>
  <si>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</si>
  <si>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</si>
  <si>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</si>
  <si>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</si>
  <si>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</si>
  <si>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</si>
  <si>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</si>
  <si>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</si>
  <si>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</si>
  <si>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</si>
  <si>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</si>
  <si>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</si>
  <si>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</si>
  <si>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</si>
  <si>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</si>
  <si>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</si>
  <si>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</si>
  <si>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</si>
  <si>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</si>
  <si>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</si>
  <si>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</si>
  <si>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</si>
  <si>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</si>
  <si>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</si>
  <si>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</si>
  <si>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</si>
  <si>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</si>
  <si>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</si>
  <si>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</si>
  <si>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</si>
  <si>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</si>
  <si>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</si>
  <si>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</si>
  <si>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</si>
  <si>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</si>
  <si>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</si>
  <si>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</si>
  <si>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</si>
  <si>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</si>
  <si>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</si>
  <si>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</si>
  <si>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</si>
  <si>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</si>
  <si>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</si>
  <si>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</si>
  <si>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</si>
  <si>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</si>
  <si>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</si>
  <si>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</si>
  <si>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</si>
  <si>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</si>
  <si>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</si>
  <si>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</si>
  <si>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</si>
  <si>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</si>
  <si>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</si>
  <si>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</si>
  <si>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</si>
  <si>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</si>
  <si>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</si>
  <si>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</si>
  <si>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</si>
  <si>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</si>
  <si>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</si>
  <si>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</si>
  <si>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</si>
  <si>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</si>
  <si>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</si>
  <si>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</si>
  <si>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</si>
  <si>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</si>
  <si>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</si>
  <si>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</si>
  <si>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</si>
  <si>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</si>
  <si>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</si>
  <si>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</si>
  <si>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</si>
  <si>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</si>
  <si>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</si>
  <si>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</si>
  <si>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</si>
  <si>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</si>
  <si>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</si>
  <si>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</si>
  <si>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</si>
  <si>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</si>
  <si>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</si>
  <si>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</si>
  <si>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</si>
  <si>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</si>
  <si>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</si>
  <si>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</si>
  <si>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</si>
  <si>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</si>
  <si>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</si>
  <si>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</si>
  <si>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</si>
  <si>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</si>
  <si>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</si>
  <si>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</si>
  <si>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</si>
  <si>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</si>
  <si>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</si>
  <si>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</si>
  <si>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</si>
  <si>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</si>
  <si>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</si>
  <si>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</si>
  <si>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</si>
  <si>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</si>
  <si>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</si>
  <si>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</si>
  <si>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</si>
  <si>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</si>
  <si>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</si>
  <si>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</si>
  <si>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</si>
  <si>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</si>
  <si>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</si>
  <si>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</si>
  <si>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</si>
  <si>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</si>
  <si>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</si>
  <si>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</si>
  <si>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</si>
  <si>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</si>
  <si>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</si>
  <si>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</si>
  <si>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</si>
  <si>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</si>
  <si>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</si>
  <si>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</si>
  <si>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</si>
  <si>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</si>
  <si>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</si>
  <si>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</si>
  <si>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</si>
  <si>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</si>
  <si>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</si>
  <si>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</si>
  <si>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</si>
  <si>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</si>
  <si>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</si>
  <si>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</si>
  <si>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</si>
  <si>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</si>
  <si>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</si>
  <si>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</si>
  <si>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</si>
  <si>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</si>
  <si>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</si>
  <si>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</si>
  <si>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</si>
  <si>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</si>
  <si>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</si>
  <si>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</si>
  <si>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</si>
  <si>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</si>
  <si>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</si>
  <si>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</si>
  <si>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</si>
  <si>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</si>
  <si>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</si>
  <si>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</si>
  <si>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</si>
  <si>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</si>
  <si>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</si>
  <si>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</si>
  <si>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</si>
  <si>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</si>
  <si>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</si>
  <si>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</si>
  <si>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</si>
  <si>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</si>
  <si>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</si>
  <si>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</si>
  <si>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</si>
  <si>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</si>
  <si>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</si>
  <si>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</si>
  <si>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</si>
  <si>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</si>
  <si>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</si>
  <si>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</si>
  <si>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</si>
  <si>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</si>
  <si>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</si>
  <si>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</si>
  <si>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</si>
  <si>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</si>
  <si>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</si>
  <si>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</si>
  <si>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</si>
  <si>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</si>
  <si>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</si>
  <si>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</si>
  <si>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</si>
  <si>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</si>
  <si>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</si>
  <si>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</si>
  <si>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</si>
  <si>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</si>
  <si>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</si>
  <si>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</si>
  <si>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</si>
  <si>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</si>
  <si>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</si>
  <si>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</si>
  <si>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</si>
  <si>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</si>
  <si>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</si>
  <si>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</si>
  <si>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</si>
  <si>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</si>
  <si>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</si>
  <si>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</si>
  <si>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</si>
  <si>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</si>
  <si>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</si>
  <si>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</si>
  <si>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</si>
  <si>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</si>
  <si>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</si>
  <si>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</si>
  <si>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</si>
  <si>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</si>
  <si>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</si>
  <si>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</si>
  <si>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</si>
  <si>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</si>
  <si>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</si>
  <si>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</si>
  <si>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</si>
  <si>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</si>
  <si>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</si>
  <si>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</si>
  <si>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</si>
  <si>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</si>
  <si>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</si>
  <si>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</si>
  <si>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</si>
  <si>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</si>
  <si>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</si>
  <si>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</si>
  <si>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</si>
  <si>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</si>
  <si>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</si>
  <si>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</si>
  <si>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</si>
  <si>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</si>
  <si>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</si>
  <si>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</si>
  <si>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</si>
  <si>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</si>
  <si>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</si>
  <si>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</si>
  <si>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</si>
  <si>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</si>
  <si>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</si>
  <si>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</si>
  <si>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</si>
  <si>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</si>
  <si>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</si>
  <si>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</si>
  <si>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</si>
  <si>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</si>
  <si>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</si>
  <si>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</si>
  <si>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</si>
  <si>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</si>
  <si>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</si>
  <si>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</si>
  <si>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</si>
  <si>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</si>
  <si>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</si>
  <si>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</si>
  <si>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</si>
  <si>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</si>
  <si>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</si>
  <si>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</si>
  <si>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</si>
  <si>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</si>
  <si>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</si>
  <si>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</si>
  <si>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</si>
  <si>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</si>
  <si>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</si>
  <si>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</si>
  <si>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</si>
  <si>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</si>
  <si>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</si>
  <si>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</si>
  <si>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</si>
  <si>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</si>
  <si>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</si>
  <si>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</si>
  <si>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</si>
  <si>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</si>
  <si>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</si>
  <si>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</si>
  <si>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</si>
  <si>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</si>
  <si>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</si>
  <si>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</si>
  <si>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</si>
  <si>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</si>
  <si>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</si>
  <si>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</si>
  <si>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</si>
  <si>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</si>
  <si>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</si>
  <si>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</si>
  <si>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</si>
  <si>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</si>
  <si>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</si>
  <si>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</si>
  <si>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</si>
  <si>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</si>
  <si>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</si>
  <si>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</si>
  <si>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</si>
  <si>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</si>
  <si>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</si>
  <si>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</si>
  <si>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</si>
  <si>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</si>
  <si>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</si>
  <si>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</si>
  <si>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</si>
  <si>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</si>
  <si>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</si>
  <si>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</si>
  <si>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</si>
  <si>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</si>
  <si>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</si>
  <si>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</si>
  <si>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</si>
  <si>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</si>
  <si>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</si>
  <si>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</si>
  <si>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</si>
  <si>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</si>
  <si>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</si>
  <si>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</si>
  <si>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</si>
  <si>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</si>
  <si>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</si>
  <si>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</si>
  <si>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</si>
  <si>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</si>
  <si>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</si>
  <si>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</si>
  <si>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</si>
  <si>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</si>
  <si>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</si>
  <si>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</si>
  <si>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</si>
  <si>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</si>
  <si>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</si>
  <si>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</si>
  <si>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</si>
  <si>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</si>
  <si>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</si>
  <si>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</si>
  <si>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</si>
  <si>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</si>
  <si>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</si>
  <si>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</si>
  <si>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</si>
  <si>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</si>
  <si>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</si>
  <si>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</si>
  <si>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</si>
  <si>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</si>
  <si>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</si>
  <si>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</si>
  <si>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</si>
  <si>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</si>
  <si>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</si>
  <si>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</si>
  <si>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</si>
  <si>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</si>
  <si>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</si>
  <si>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</si>
  <si>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</si>
  <si>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</si>
  <si>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</si>
  <si>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</si>
  <si>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</si>
  <si>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</si>
  <si>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</si>
  <si>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</si>
  <si>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</si>
  <si>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</si>
  <si>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</si>
  <si>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</si>
  <si>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</si>
  <si>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</si>
  <si>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</si>
  <si>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</si>
  <si>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</si>
  <si>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</si>
  <si>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</si>
  <si>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</si>
  <si>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</si>
  <si>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</si>
  <si>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</si>
  <si>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</si>
  <si>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</si>
  <si>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</si>
  <si>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</si>
  <si>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</si>
  <si>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</si>
  <si>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</si>
  <si>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</si>
  <si>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</si>
  <si>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</si>
  <si>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</si>
  <si>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</si>
  <si>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</si>
  <si>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</si>
  <si>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</si>
  <si>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</si>
  <si>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</si>
  <si>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</si>
  <si>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</si>
  <si>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</si>
  <si>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</si>
  <si>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</si>
  <si>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</si>
  <si>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</si>
  <si>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</si>
  <si>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</si>
  <si>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</si>
  <si>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</si>
  <si>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</si>
  <si>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</si>
  <si>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</si>
  <si>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</si>
  <si>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</si>
  <si>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</si>
  <si>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</si>
  <si>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</si>
  <si>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</si>
  <si>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</si>
  <si>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</si>
  <si>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</si>
  <si>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</si>
  <si>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</si>
  <si>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</si>
  <si>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</si>
  <si>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</si>
  <si>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</si>
  <si>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</si>
  <si>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</si>
  <si>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</si>
  <si>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</si>
  <si>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</si>
  <si>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</si>
  <si>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</si>
  <si>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</si>
  <si>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</si>
  <si>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</si>
  <si>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</si>
  <si>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</si>
  <si>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</si>
  <si>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</si>
  <si>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</si>
  <si>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</si>
  <si>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</si>
  <si>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</si>
  <si>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</si>
  <si>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</si>
  <si>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</si>
  <si>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</si>
  <si>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</si>
  <si>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</si>
  <si>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</si>
  <si>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</si>
  <si>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</si>
  <si>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</si>
  <si>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</si>
  <si>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</si>
  <si>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</si>
  <si>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</si>
  <si>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</si>
  <si>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</si>
  <si>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</si>
  <si>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</si>
  <si>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</si>
  <si>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</si>
  <si>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</si>
  <si>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</si>
  <si>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</si>
  <si>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</si>
  <si>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</si>
  <si>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</si>
  <si>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</si>
  <si>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</si>
  <si>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</si>
  <si>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</si>
  <si>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</si>
  <si>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</si>
  <si>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</si>
  <si>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</si>
  <si>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</si>
  <si>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</si>
  <si>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</si>
  <si>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</si>
  <si>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</si>
  <si>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</si>
  <si>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</si>
  <si>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</si>
  <si>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</si>
  <si>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</si>
  <si>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</si>
  <si>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</si>
  <si>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</si>
  <si>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</si>
  <si>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</si>
  <si>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</si>
  <si>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</si>
  <si>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</si>
  <si>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</si>
  <si>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</si>
  <si>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</si>
  <si>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</si>
  <si>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</si>
  <si>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</si>
  <si>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</si>
  <si>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</si>
  <si>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</si>
  <si>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</si>
  <si>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</si>
  <si>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</si>
  <si>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</si>
  <si>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</si>
  <si>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</si>
  <si>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</si>
  <si>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</si>
  <si>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</si>
  <si>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</si>
  <si>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</si>
  <si>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</si>
  <si>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</si>
  <si>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</si>
  <si>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</si>
  <si>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</si>
  <si>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</si>
  <si>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</si>
  <si>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</si>
  <si>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</si>
  <si>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</si>
  <si>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</si>
  <si>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</si>
  <si>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</si>
  <si>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</si>
  <si>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</si>
  <si>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</si>
  <si>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</si>
  <si>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</si>
  <si>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</si>
  <si>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</si>
  <si>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</si>
  <si>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</si>
  <si>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</si>
  <si>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</si>
  <si>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</si>
  <si>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</si>
  <si>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</si>
  <si>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</si>
  <si>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</si>
  <si>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</si>
  <si>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</si>
  <si>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</si>
  <si>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</si>
  <si>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</si>
  <si>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</si>
  <si>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</si>
  <si>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</si>
  <si>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</si>
  <si>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</si>
  <si>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</si>
  <si>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</si>
  <si>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</si>
  <si>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</si>
  <si>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</si>
  <si>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</si>
  <si>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</si>
  <si>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</si>
  <si>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</si>
  <si>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</si>
  <si>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</si>
  <si>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</si>
  <si>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</si>
  <si>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</si>
  <si>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</si>
  <si>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</si>
  <si>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</si>
  <si>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</si>
  <si>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</si>
  <si>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</si>
  <si>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</si>
  <si>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</si>
  <si>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</si>
  <si>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</si>
  <si>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</si>
  <si>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</si>
  <si>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</si>
  <si>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</si>
  <si>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</si>
  <si>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</si>
  <si>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</si>
  <si>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</si>
  <si>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</si>
  <si>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</si>
  <si>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</si>
  <si>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</si>
  <si>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</si>
  <si>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</si>
  <si>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</si>
  <si>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</si>
  <si>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</si>
  <si>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</si>
  <si>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</si>
  <si>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</si>
  <si>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</si>
  <si>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</si>
  <si>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</si>
  <si>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</si>
  <si>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</si>
  <si>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</si>
  <si>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</si>
  <si>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</si>
  <si>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</si>
  <si>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</si>
  <si>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</si>
  <si>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</si>
  <si>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</si>
  <si>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</si>
  <si>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</si>
  <si>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</si>
  <si>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</si>
  <si>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</si>
  <si>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</si>
  <si>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</si>
  <si>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</si>
  <si>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</si>
  <si>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</si>
  <si>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</si>
  <si>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</si>
  <si>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</si>
  <si>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</si>
  <si>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</si>
  <si>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</si>
  <si>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</si>
  <si>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</si>
  <si>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</si>
  <si>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</si>
  <si>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</si>
  <si>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</si>
  <si>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</si>
  <si>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</si>
  <si>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</si>
  <si>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</si>
  <si>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</si>
  <si>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</si>
  <si>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</si>
  <si>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</si>
  <si>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</si>
  <si>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</si>
  <si>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</si>
  <si>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</si>
  <si>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</si>
  <si>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</si>
  <si>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</si>
  <si>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</si>
  <si>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</si>
  <si>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</si>
  <si>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</si>
  <si>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</si>
  <si>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</si>
  <si>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</si>
  <si>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</si>
  <si>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</si>
  <si>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</si>
  <si>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</si>
  <si>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</si>
  <si>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</si>
  <si>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</si>
  <si>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</si>
  <si>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</si>
  <si>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</si>
  <si>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</si>
  <si>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</si>
  <si>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</si>
  <si>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</si>
  <si>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</si>
  <si>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</si>
  <si>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</si>
  <si>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</si>
  <si>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</si>
  <si>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</si>
  <si>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</si>
  <si>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</si>
  <si>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</si>
  <si>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</si>
  <si>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</si>
  <si>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</si>
  <si>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</si>
  <si>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</si>
  <si>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</si>
  <si>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</si>
  <si>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</si>
  <si>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</si>
  <si>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</si>
  <si>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</si>
  <si>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</si>
  <si>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</si>
  <si>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</si>
  <si>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</si>
  <si>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</si>
  <si>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</si>
  <si>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</si>
  <si>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</si>
  <si>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</si>
  <si>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</si>
  <si>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</si>
  <si>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</si>
  <si>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</si>
  <si>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</si>
  <si>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</si>
  <si>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</si>
  <si>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</si>
  <si>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</si>
  <si>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</si>
  <si>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</si>
  <si>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</si>
  <si>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</si>
  <si>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</si>
  <si>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</si>
  <si>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</si>
  <si>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</si>
  <si>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</si>
  <si>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</si>
  <si>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</si>
  <si>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</si>
  <si>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</si>
  <si>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</si>
  <si>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</si>
  <si>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</si>
  <si>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</si>
  <si>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</si>
  <si>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</si>
  <si>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</si>
  <si>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</si>
  <si>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</si>
  <si>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</si>
  <si>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</si>
  <si>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</si>
  <si>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</si>
  <si>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</si>
  <si>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</si>
  <si>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</si>
  <si>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</si>
  <si>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</si>
  <si>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</si>
  <si>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</si>
  <si>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</si>
  <si>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</si>
  <si>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</si>
  <si>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</si>
  <si>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</si>
  <si>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</si>
  <si>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</si>
  <si>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</si>
  <si>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</si>
  <si>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</si>
  <si>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</si>
  <si>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</si>
  <si>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</si>
  <si>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</si>
  <si>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</si>
  <si>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</si>
  <si>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</si>
  <si>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</si>
  <si>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</si>
  <si>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</si>
  <si>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</si>
  <si>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</si>
  <si>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</si>
  <si>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</si>
  <si>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</si>
  <si>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</si>
  <si>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</si>
  <si>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</si>
  <si>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</si>
  <si>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</si>
  <si>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</si>
  <si>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</si>
  <si>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</si>
  <si>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</si>
  <si>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</si>
  <si>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</si>
  <si>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</si>
  <si>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</si>
  <si>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</si>
  <si>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</si>
  <si>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</si>
  <si>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</si>
  <si>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</si>
  <si>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</si>
  <si>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</si>
  <si>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</si>
  <si>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</si>
  <si>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</si>
  <si>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</si>
  <si>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</si>
  <si>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</si>
  <si>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</si>
  <si>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</si>
  <si>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</si>
  <si>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</si>
  <si>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</si>
  <si>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</si>
  <si>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</si>
  <si>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</si>
  <si>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</si>
  <si>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</si>
  <si>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</si>
  <si>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</si>
  <si>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</si>
  <si>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</si>
  <si>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</si>
  <si>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</si>
  <si>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</si>
  <si>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</si>
  <si>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</si>
  <si>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</si>
  <si>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</si>
  <si>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</si>
  <si>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</si>
  <si>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</si>
  <si>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</si>
  <si>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</si>
  <si>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</si>
  <si>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</si>
  <si>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</si>
  <si>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</si>
  <si>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</si>
  <si>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</si>
  <si>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</si>
  <si>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</si>
  <si>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</si>
  <si>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</si>
  <si>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</si>
  <si>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</si>
  <si>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</si>
  <si>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</si>
  <si>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</si>
  <si>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</si>
  <si>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</si>
  <si>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</si>
  <si>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</si>
  <si>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</si>
  <si>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</si>
  <si>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</si>
  <si>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</si>
  <si>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</si>
  <si>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</si>
  <si>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</si>
  <si>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</si>
  <si>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</si>
  <si>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</si>
  <si>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</si>
  <si>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</si>
  <si>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</si>
  <si>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</si>
  <si>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</si>
  <si>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</si>
  <si>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</si>
  <si>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</si>
  <si>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</si>
  <si>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</si>
  <si>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</si>
  <si>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</si>
  <si>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</si>
  <si>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</si>
  <si>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</si>
  <si>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</si>
  <si>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</si>
  <si>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</si>
  <si>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</si>
  <si>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</si>
  <si>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</si>
  <si>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</si>
  <si>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</si>
  <si>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</si>
  <si>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</si>
  <si>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</si>
  <si>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</si>
  <si>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</si>
  <si>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</si>
  <si>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</si>
  <si>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</si>
  <si>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</si>
  <si>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</si>
  <si>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</si>
  <si>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</si>
  <si>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</si>
  <si>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</si>
  <si>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</si>
  <si>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</si>
  <si>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</si>
  <si>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</si>
  <si>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</si>
  <si>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</si>
  <si>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</si>
  <si>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</si>
  <si>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</si>
  <si>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</si>
  <si>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</si>
  <si>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</si>
  <si>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</si>
  <si>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</si>
  <si>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</si>
  <si>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</si>
  <si>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</si>
  <si>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</si>
  <si>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</si>
  <si>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</si>
  <si>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</si>
  <si>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</si>
  <si>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</si>
  <si>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</si>
  <si>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</si>
  <si>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</si>
  <si>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</si>
  <si>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</si>
  <si>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</si>
  <si>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</si>
  <si>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</si>
  <si>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</si>
  <si>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</si>
  <si>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</si>
  <si>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</si>
  <si>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</si>
  <si>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</si>
  <si>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</si>
  <si>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</si>
  <si>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</si>
  <si>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</si>
  <si>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</si>
  <si>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</si>
  <si>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</si>
  <si>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</si>
  <si>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</si>
  <si>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</si>
  <si>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</si>
  <si>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</si>
  <si>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</si>
  <si>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</si>
  <si>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</si>
  <si>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</si>
  <si>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</si>
  <si>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</si>
  <si>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</si>
  <si>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</si>
  <si>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</si>
  <si>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</si>
  <si>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</si>
  <si>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</si>
  <si>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</si>
  <si>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</si>
  <si>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</si>
  <si>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</si>
  <si>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</si>
  <si>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</si>
  <si>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</si>
  <si>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</si>
  <si>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</si>
  <si>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</si>
  <si>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</si>
  <si>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</si>
  <si>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</si>
  <si>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</si>
  <si>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</si>
  <si>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</si>
  <si>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</si>
  <si>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</si>
  <si>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</si>
  <si>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</si>
  <si>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</si>
  <si>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</si>
  <si>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</si>
  <si>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</si>
  <si>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</si>
  <si>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</si>
  <si>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</si>
  <si>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</si>
  <si>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</si>
  <si>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</si>
  <si>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</si>
  <si>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</si>
  <si>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</si>
  <si>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</si>
  <si>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</si>
  <si>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</si>
  <si>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</si>
  <si>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</si>
  <si>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</si>
  <si>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</si>
  <si>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</si>
  <si>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</si>
  <si>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</si>
  <si>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</si>
  <si>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</si>
  <si>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</si>
  <si>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</si>
  <si>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</si>
  <si>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</si>
  <si>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</si>
  <si>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</si>
  <si>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</si>
  <si>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</si>
  <si>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</si>
  <si>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</si>
  <si>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</si>
  <si>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</si>
  <si>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</si>
  <si>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</si>
  <si>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</si>
  <si>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</si>
  <si>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</si>
  <si>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</si>
  <si>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</si>
  <si>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</si>
  <si>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</si>
  <si>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</si>
  <si>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</si>
  <si>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</si>
  <si>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</si>
  <si>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</si>
  <si>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</si>
  <si>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</si>
  <si>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</si>
  <si>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</si>
  <si>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</si>
  <si>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</si>
  <si>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</si>
  <si>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</si>
  <si>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</si>
  <si>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</si>
  <si>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</si>
  <si>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</si>
  <si>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</si>
  <si>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</si>
  <si>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</si>
  <si>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</si>
  <si>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</si>
  <si>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</si>
  <si>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</si>
  <si>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</si>
  <si>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</si>
  <si>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</si>
  <si>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</si>
  <si>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</si>
  <si>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</si>
  <si>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</si>
  <si>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</si>
  <si>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</si>
  <si>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</si>
  <si>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</si>
  <si>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</si>
  <si>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</si>
  <si>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</si>
  <si>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</si>
  <si>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</si>
  <si>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</si>
  <si>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</si>
  <si>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</si>
  <si>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</si>
  <si>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</si>
  <si>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</si>
  <si>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</si>
  <si>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</si>
  <si>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</si>
  <si>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</si>
  <si>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</si>
  <si>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</si>
  <si>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</si>
  <si>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</si>
  <si>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</si>
  <si>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</si>
  <si>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</si>
  <si>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</si>
  <si>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</si>
  <si>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</si>
  <si>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</si>
  <si>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</si>
  <si>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</si>
  <si>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</si>
  <si>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</si>
  <si>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</si>
  <si>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</si>
  <si>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</si>
  <si>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</si>
  <si>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</si>
  <si>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</si>
  <si>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</si>
  <si>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</si>
  <si>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</si>
  <si>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</si>
  <si>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</si>
  <si>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</si>
  <si>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</si>
  <si>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</si>
  <si>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</si>
  <si>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</si>
  <si>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</si>
  <si>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</si>
  <si>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</si>
  <si>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</si>
  <si>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</si>
  <si>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</si>
  <si>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</si>
  <si>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</si>
  <si>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</si>
  <si>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</si>
  <si>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</si>
  <si>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</si>
  <si>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</si>
  <si>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</si>
  <si>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</si>
  <si>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</si>
  <si>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</si>
  <si>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</si>
  <si>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</si>
  <si>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</si>
  <si>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</si>
  <si>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</si>
  <si>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</si>
  <si>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</si>
  <si>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</si>
  <si>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</si>
  <si>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</si>
  <si>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</si>
  <si>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</si>
  <si>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</si>
  <si>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</si>
  <si>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</si>
  <si>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</si>
  <si>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</si>
  <si>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</si>
  <si>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</si>
  <si>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</si>
  <si>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</si>
  <si>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</si>
  <si>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</si>
  <si>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</si>
  <si>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</si>
  <si>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</si>
  <si>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</si>
  <si>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</si>
  <si>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</si>
  <si>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</si>
  <si>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</si>
  <si>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</si>
  <si>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</si>
  <si>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</si>
  <si>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</si>
  <si>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</si>
  <si>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</si>
  <si>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</si>
  <si>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</si>
  <si>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</si>
  <si>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</si>
  <si>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</si>
  <si>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</si>
  <si>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</si>
  <si>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</si>
  <si>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</si>
  <si>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</si>
  <si>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</si>
  <si>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</si>
  <si>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</si>
  <si>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</si>
  <si>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</si>
  <si>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</si>
  <si>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</si>
  <si>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</si>
  <si>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</si>
  <si>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</si>
  <si>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</si>
  <si>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</si>
  <si>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</si>
  <si>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</si>
  <si>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</si>
  <si>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</si>
  <si>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</si>
  <si>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</si>
  <si>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</si>
  <si>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</si>
  <si>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</si>
  <si>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</si>
  <si>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</si>
  <si>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</si>
  <si>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</si>
  <si>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</si>
  <si>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</si>
  <si>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</si>
  <si>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</si>
  <si>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</si>
  <si>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</si>
  <si>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</si>
  <si>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</si>
  <si>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</si>
  <si>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</si>
  <si>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</si>
  <si>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</si>
  <si>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</si>
  <si>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</si>
  <si>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</si>
  <si>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</si>
  <si>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</si>
  <si>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</si>
  <si>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</si>
  <si>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</si>
  <si>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</si>
  <si>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</si>
  <si>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</si>
  <si>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</si>
  <si>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</si>
  <si>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</si>
  <si>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</si>
  <si>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</si>
  <si>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</si>
  <si>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</si>
  <si>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</si>
  <si>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</si>
  <si>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</si>
  <si>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</si>
  <si>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</si>
  <si>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</si>
  <si>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</si>
  <si>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</si>
  <si>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</si>
  <si>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</si>
  <si>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</si>
  <si>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</si>
  <si>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</si>
  <si>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</si>
  <si>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</si>
  <si>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</si>
  <si>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</si>
  <si>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</si>
  <si>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</si>
  <si>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</si>
  <si>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</si>
  <si>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</si>
  <si>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</si>
  <si>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</si>
  <si>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</si>
  <si>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</si>
  <si>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</si>
  <si>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</si>
  <si>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</si>
  <si>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</si>
  <si>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</si>
  <si>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</si>
  <si>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</si>
  <si>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</si>
  <si>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</si>
  <si>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</si>
  <si>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</si>
  <si>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</si>
  <si>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</si>
  <si>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</si>
  <si>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</si>
  <si>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</si>
  <si>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</si>
  <si>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</si>
  <si>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</si>
  <si>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</si>
  <si>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</si>
  <si>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</si>
  <si>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</si>
  <si>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</si>
  <si>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</si>
  <si>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</si>
  <si>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</si>
  <si>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</si>
  <si>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</si>
  <si>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</si>
  <si>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</si>
  <si>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</si>
  <si>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</si>
  <si>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</si>
  <si>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</si>
  <si>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</si>
  <si>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</si>
  <si>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</si>
  <si>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</si>
  <si>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</si>
  <si>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</si>
  <si>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</si>
  <si>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</si>
  <si>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</si>
  <si>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</si>
  <si>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</si>
  <si>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</si>
  <si>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</si>
  <si>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</si>
  <si>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</si>
  <si>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</si>
  <si>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</si>
  <si>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</si>
  <si>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</si>
  <si>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</si>
  <si>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</si>
  <si>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</si>
  <si>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</si>
  <si>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</si>
  <si>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</si>
  <si>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</si>
  <si>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</si>
  <si>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</si>
  <si>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</si>
  <si>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</si>
  <si>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</si>
  <si>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</si>
  <si>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</si>
  <si>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</si>
  <si>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</si>
  <si>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</si>
  <si>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</si>
  <si>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</si>
  <si>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</si>
  <si>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</si>
  <si>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</si>
  <si>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</si>
  <si>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</si>
  <si>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</si>
  <si>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</si>
  <si>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</si>
  <si>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</si>
  <si>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</si>
  <si>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</si>
  <si>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</si>
  <si>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</si>
  <si>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</si>
  <si>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</si>
  <si>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</si>
  <si>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</si>
  <si>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</si>
  <si>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</si>
  <si>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</si>
  <si>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</si>
  <si>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</si>
  <si>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</si>
  <si>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</si>
  <si>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</si>
  <si>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</si>
  <si>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</si>
  <si>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</si>
  <si>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</si>
  <si>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</si>
  <si>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</si>
  <si>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</si>
  <si>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</si>
  <si>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</si>
  <si>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</si>
  <si>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</si>
  <si>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</si>
  <si>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</si>
  <si>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</si>
  <si>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</si>
  <si>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</si>
  <si>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</si>
  <si>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</si>
  <si>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</si>
  <si>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</si>
  <si>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</si>
  <si>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</si>
  <si>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</si>
  <si>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</si>
  <si>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</si>
  <si>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</si>
  <si>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</si>
  <si>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</si>
  <si>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</si>
  <si>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</si>
  <si>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</si>
  <si>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</si>
  <si>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</si>
  <si>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</si>
  <si>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</si>
  <si>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</si>
  <si>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</si>
  <si>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</si>
  <si>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</si>
  <si>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</si>
  <si>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</si>
  <si>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</si>
  <si>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</si>
  <si>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</si>
  <si>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</si>
  <si>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</si>
  <si>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</si>
  <si>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</si>
  <si>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</si>
  <si>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</si>
  <si>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</si>
  <si>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</si>
  <si>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</si>
  <si>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</si>
  <si>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</si>
  <si>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</si>
  <si>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</si>
  <si>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</si>
  <si>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</si>
  <si>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</si>
  <si>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</si>
  <si>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</si>
  <si>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</si>
  <si>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</si>
  <si>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</si>
  <si>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</si>
  <si>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</si>
  <si>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</si>
  <si>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</si>
  <si>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</si>
  <si>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</si>
  <si>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</si>
  <si>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</si>
  <si>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</si>
  <si>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</si>
  <si>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</si>
  <si>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</si>
  <si>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</si>
  <si>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</si>
  <si>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</si>
  <si>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</si>
  <si>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</si>
  <si>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</si>
  <si>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</si>
  <si>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</si>
  <si>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</si>
  <si>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</si>
  <si>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</si>
  <si>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</si>
  <si>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</si>
  <si>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</si>
  <si>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</si>
  <si>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</si>
  <si>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</si>
  <si>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</si>
  <si>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</si>
  <si>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</si>
  <si>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</si>
  <si>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</si>
  <si>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</si>
  <si>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</si>
  <si>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</si>
  <si>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</si>
  <si>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</si>
  <si>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</si>
  <si>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</si>
  <si>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</si>
  <si>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</si>
  <si>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</si>
  <si>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</si>
  <si>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</si>
  <si>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</si>
  <si>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</si>
  <si>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</si>
  <si>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</si>
  <si>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</si>
  <si>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</si>
  <si>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</si>
  <si>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</si>
  <si>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</si>
  <si>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</si>
  <si>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</si>
  <si>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</si>
  <si>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</si>
  <si>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</si>
  <si>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</si>
  <si>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</si>
  <si>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</si>
  <si>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</si>
  <si>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</si>
  <si>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</si>
  <si>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</si>
  <si>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</si>
  <si>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</si>
  <si>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</si>
  <si>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</si>
  <si>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</si>
  <si>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</si>
  <si>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</si>
  <si>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</si>
  <si>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</si>
  <si>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</si>
  <si>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</si>
  <si>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</si>
  <si>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</si>
  <si>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</si>
  <si>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</si>
  <si>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</si>
  <si>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</si>
  <si>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</si>
  <si>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</si>
  <si>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</si>
  <si>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</si>
  <si>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</si>
  <si>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</si>
  <si>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</si>
  <si>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</si>
  <si>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</si>
  <si>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</si>
  <si>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</si>
  <si>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</si>
  <si>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</si>
  <si>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</si>
  <si>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</si>
  <si>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</si>
  <si>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</si>
  <si>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</si>
  <si>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</si>
  <si>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</si>
  <si>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</si>
  <si>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</si>
  <si>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</si>
  <si>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</si>
  <si>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</si>
  <si>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</si>
  <si>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</si>
  <si>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</si>
  <si>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</si>
  <si>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</si>
  <si>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</si>
  <si>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</si>
  <si>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</si>
  <si>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</si>
  <si>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</si>
  <si>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</si>
  <si>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</si>
  <si>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</si>
  <si>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</si>
  <si>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</si>
  <si>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</si>
  <si>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</si>
  <si>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</si>
  <si>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</si>
  <si>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</si>
  <si>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</si>
  <si>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</si>
  <si>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</si>
  <si>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</si>
  <si>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</si>
  <si>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</si>
  <si>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</si>
  <si>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</si>
  <si>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</si>
  <si>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</si>
  <si>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</si>
  <si>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</si>
  <si>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</si>
  <si>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</si>
  <si>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</si>
  <si>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</si>
  <si>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</si>
  <si>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</si>
  <si>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</si>
  <si>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</si>
  <si>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</si>
  <si>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</si>
  <si>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</si>
  <si>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</si>
  <si>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</si>
  <si>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</si>
  <si>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</si>
  <si>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</si>
  <si>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</si>
  <si>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</si>
  <si>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</si>
  <si>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</si>
  <si>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</si>
  <si>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</si>
  <si>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</si>
  <si>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</si>
  <si>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</si>
  <si>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</si>
  <si>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</si>
  <si>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</si>
  <si>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</si>
  <si>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</si>
  <si>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</si>
  <si>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</si>
  <si>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</si>
  <si>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</si>
  <si>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</si>
  <si>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</si>
  <si>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</si>
  <si>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</si>
  <si>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</si>
  <si>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</si>
  <si>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</si>
  <si>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</si>
  <si>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</si>
  <si>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</si>
  <si>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</si>
  <si>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</si>
  <si>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</si>
  <si>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</si>
  <si>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</si>
  <si>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</si>
  <si>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</si>
  <si>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</si>
  <si>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</si>
  <si>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</si>
  <si>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</si>
  <si>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</si>
  <si>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</si>
  <si>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</si>
  <si>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</si>
  <si>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</si>
  <si>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</si>
  <si>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</si>
  <si>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</si>
  <si>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</si>
  <si>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</si>
  <si>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</si>
  <si>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</si>
  <si>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</si>
  <si>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</si>
  <si>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</si>
  <si>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</si>
  <si>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</si>
  <si>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</si>
  <si>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</si>
  <si>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</si>
  <si>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</si>
  <si>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</si>
  <si>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</si>
  <si>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</si>
  <si>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</si>
  <si>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</si>
  <si>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</si>
  <si>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</si>
  <si>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</si>
  <si>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</si>
  <si>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</si>
  <si>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</si>
  <si>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</si>
  <si>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</si>
  <si>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</si>
  <si>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</si>
  <si>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</si>
  <si>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</si>
  <si>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</si>
  <si>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</si>
  <si>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</si>
  <si>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</si>
  <si>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</si>
  <si>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</si>
  <si>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</si>
  <si>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</si>
  <si>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</si>
  <si>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</si>
  <si>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</si>
  <si>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</si>
  <si>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</si>
  <si>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</si>
  <si>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</si>
  <si>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</si>
  <si>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</si>
  <si>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</si>
  <si>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</si>
  <si>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</si>
  <si>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</si>
  <si>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</si>
  <si>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</si>
  <si>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</si>
  <si>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</si>
  <si>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</si>
  <si>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</si>
  <si>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</si>
  <si>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</si>
  <si>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</si>
  <si>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</si>
  <si>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</si>
  <si>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</si>
  <si>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</si>
  <si>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</si>
  <si>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</si>
  <si>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</si>
  <si>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</si>
  <si>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</si>
  <si>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</si>
  <si>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</si>
  <si>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</si>
  <si>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</si>
  <si>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</si>
  <si>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</si>
  <si>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</si>
  <si>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</si>
  <si>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</si>
  <si>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</si>
  <si>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</si>
  <si>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</si>
  <si>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</si>
  <si>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</si>
  <si>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</si>
  <si>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</si>
  <si>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</si>
  <si>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</si>
  <si>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</si>
  <si>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</si>
  <si>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</si>
  <si>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</si>
  <si>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</si>
  <si>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</si>
  <si>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</si>
  <si>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</si>
  <si>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</si>
  <si>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</si>
  <si>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</si>
  <si>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</si>
  <si>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</si>
  <si>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</si>
  <si>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</si>
  <si>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</si>
  <si>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</si>
  <si>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</si>
  <si>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</si>
  <si>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</si>
  <si>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</si>
  <si>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</si>
  <si>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</si>
  <si>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</si>
  <si>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</si>
  <si>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</si>
  <si>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</si>
  <si>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</si>
  <si>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</si>
  <si>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</si>
  <si>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</si>
  <si>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</si>
  <si>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</si>
  <si>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</si>
  <si>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</si>
  <si>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</si>
  <si>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</si>
  <si>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</si>
  <si>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</si>
  <si>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</si>
  <si>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</si>
  <si>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</si>
  <si>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</si>
  <si>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</si>
  <si>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</si>
  <si>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</si>
  <si>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</si>
  <si>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</si>
  <si>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</si>
  <si>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</si>
  <si>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</si>
  <si>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</si>
  <si>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</si>
  <si>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</si>
  <si>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</si>
  <si>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</si>
  <si>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</si>
  <si>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</si>
  <si>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</si>
  <si>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</si>
  <si>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</si>
  <si>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</si>
  <si>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</si>
  <si>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</si>
  <si>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</si>
  <si>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</si>
  <si>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</si>
  <si>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</si>
  <si>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</si>
  <si>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</si>
  <si>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</si>
  <si>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</si>
  <si>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</si>
  <si>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</si>
  <si>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</si>
  <si>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</si>
  <si>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</si>
  <si>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</si>
  <si>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</si>
  <si>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</si>
  <si>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</si>
  <si>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</si>
  <si>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</si>
  <si>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</si>
  <si>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</si>
  <si>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</si>
  <si>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</si>
  <si>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</si>
  <si>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</si>
  <si>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</si>
  <si>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</si>
  <si>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</si>
  <si>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</si>
  <si>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</si>
  <si>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</si>
  <si>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</si>
  <si>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</si>
  <si>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</si>
  <si>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</si>
  <si>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</si>
  <si>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</si>
  <si>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</si>
  <si>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</si>
  <si>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</si>
  <si>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</si>
  <si>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</si>
  <si>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</si>
  <si>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</si>
  <si>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</si>
  <si>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</si>
  <si>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</si>
  <si>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</si>
  <si>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</si>
  <si>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</si>
  <si>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</si>
  <si>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</si>
  <si>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</si>
  <si>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</si>
  <si>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</si>
  <si>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</si>
  <si>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</si>
  <si>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</si>
  <si>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</si>
  <si>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</si>
  <si>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</si>
  <si>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</si>
  <si>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</si>
  <si>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</si>
  <si>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</si>
  <si>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</si>
  <si>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</si>
  <si>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</si>
  <si>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</si>
  <si>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</si>
  <si>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</si>
  <si>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</si>
  <si>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</si>
  <si>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</si>
  <si>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</si>
  <si>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</si>
  <si>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</si>
  <si>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</si>
  <si>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</si>
  <si>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</si>
  <si>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</si>
  <si>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</si>
  <si>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</si>
  <si>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</si>
  <si>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</si>
  <si>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</si>
  <si>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</si>
  <si>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</si>
  <si>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</si>
  <si>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</si>
  <si>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</si>
  <si>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</si>
  <si>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</si>
  <si>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</si>
  <si>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</si>
  <si>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</si>
  <si>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</si>
  <si>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</si>
  <si>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</si>
  <si>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</si>
  <si>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</si>
  <si>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</si>
  <si>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</si>
  <si>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</si>
  <si>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</si>
  <si>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</si>
  <si>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</si>
  <si>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</si>
  <si>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</si>
  <si>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</si>
  <si>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</si>
  <si>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</si>
  <si>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</si>
  <si>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</si>
  <si>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</si>
  <si>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</si>
  <si>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</si>
  <si>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</si>
  <si>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</si>
  <si>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</si>
  <si>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</si>
  <si>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</si>
  <si>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</si>
  <si>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</si>
  <si>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</si>
  <si>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</si>
  <si>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</si>
  <si>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</si>
  <si>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</si>
  <si>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</si>
  <si>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</si>
  <si>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</si>
  <si>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</si>
  <si>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</si>
  <si>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</si>
  <si>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</si>
  <si>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</si>
  <si>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</si>
  <si>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</si>
  <si>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</si>
  <si>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</si>
  <si>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</si>
  <si>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</si>
  <si>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</si>
  <si>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</si>
  <si>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</si>
  <si>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</si>
  <si>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</si>
  <si>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</si>
  <si>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</si>
  <si>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</si>
  <si>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</si>
  <si>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</si>
  <si>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</si>
  <si>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</si>
  <si>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</si>
  <si>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</si>
  <si>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</si>
  <si>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</si>
  <si>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</si>
  <si>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</si>
  <si>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</si>
  <si>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</si>
  <si>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</si>
  <si>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</si>
  <si>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</si>
  <si>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</si>
  <si>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</si>
  <si>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</si>
  <si>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</si>
  <si>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</si>
  <si>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</si>
  <si>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</si>
  <si>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</si>
  <si>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</si>
  <si>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</si>
  <si>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</si>
  <si>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</si>
  <si>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</si>
  <si>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</si>
  <si>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</si>
  <si>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</si>
  <si>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</si>
  <si>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</si>
  <si>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</si>
  <si>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</si>
  <si>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</si>
  <si>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</si>
  <si>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</si>
  <si>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</si>
  <si>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</si>
  <si>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</si>
  <si>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</si>
  <si>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</si>
  <si>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</si>
  <si>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</si>
  <si>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</si>
  <si>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</si>
  <si>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</si>
  <si>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</si>
  <si>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</si>
  <si>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</si>
  <si>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</si>
  <si>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</si>
  <si>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</si>
  <si>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</si>
  <si>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</si>
  <si>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</si>
  <si>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</si>
  <si>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</si>
  <si>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</si>
  <si>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</si>
  <si>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</si>
  <si>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</si>
  <si>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</si>
  <si>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</si>
  <si>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</si>
  <si>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</si>
  <si>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</si>
  <si>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</si>
  <si>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</si>
  <si>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</si>
  <si>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</si>
  <si>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</si>
  <si>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</si>
  <si>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</si>
  <si>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</si>
  <si>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</si>
  <si>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</si>
  <si>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</si>
  <si>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</si>
  <si>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</si>
  <si>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</si>
  <si>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</si>
  <si>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</si>
  <si>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</si>
  <si>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</si>
  <si>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</si>
  <si>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</si>
  <si>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</si>
  <si>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</si>
  <si>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</si>
  <si>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</si>
  <si>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</si>
  <si>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</si>
  <si>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</si>
  <si>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</si>
  <si>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</si>
  <si>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</si>
  <si>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</si>
  <si>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</si>
  <si>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</si>
  <si>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</si>
  <si>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</si>
  <si>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</si>
  <si>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</si>
  <si>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</si>
  <si>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</si>
  <si>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</si>
  <si>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</si>
  <si>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</si>
  <si>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</si>
  <si>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</si>
  <si>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</si>
  <si>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</si>
  <si>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</si>
  <si>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</si>
  <si>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</si>
  <si>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</si>
  <si>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</si>
  <si>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</si>
  <si>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</si>
  <si>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</si>
  <si>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</si>
  <si>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</si>
  <si>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</si>
  <si>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</si>
  <si>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</si>
  <si>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</si>
  <si>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</si>
  <si>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</si>
  <si>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</si>
  <si>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</si>
  <si>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</si>
  <si>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</si>
  <si>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</si>
  <si>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</si>
  <si>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</si>
  <si>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</si>
  <si>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</si>
  <si>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</si>
  <si>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</si>
  <si>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</si>
  <si>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</si>
  <si>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</si>
  <si>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</si>
  <si>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</si>
  <si>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</si>
  <si>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</si>
  <si>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</si>
  <si>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</si>
  <si>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</si>
  <si>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</si>
  <si>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</si>
  <si>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</si>
  <si>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</si>
  <si>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</si>
  <si>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</si>
  <si>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</si>
  <si>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</si>
  <si>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</si>
  <si>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</si>
  <si>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</si>
  <si>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</si>
  <si>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</si>
  <si>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</si>
  <si>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</si>
  <si>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</si>
  <si>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</si>
  <si>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</si>
  <si>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</si>
  <si>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</si>
  <si>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</si>
  <si>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</si>
  <si>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</si>
  <si>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</si>
  <si>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</si>
  <si>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</si>
  <si>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</si>
  <si>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</si>
  <si>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</si>
  <si>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</si>
  <si>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</si>
  <si>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</si>
  <si>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</si>
  <si>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</si>
  <si>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</si>
  <si>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</si>
  <si>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</si>
  <si>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</si>
  <si>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</si>
  <si>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</si>
  <si>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</si>
  <si>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</si>
  <si>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</si>
  <si>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</si>
  <si>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</si>
  <si>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</si>
  <si>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</si>
  <si>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</si>
  <si>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</si>
  <si>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</si>
  <si>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</si>
  <si>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</si>
  <si>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</si>
  <si>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</si>
  <si>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</si>
  <si>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</si>
  <si>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</si>
  <si>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</si>
  <si>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</si>
  <si>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</si>
  <si>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</si>
  <si>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</si>
  <si>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</si>
  <si>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</si>
  <si>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</si>
  <si>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</si>
  <si>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</si>
  <si>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</si>
  <si>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</si>
  <si>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</si>
  <si>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</si>
  <si>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</si>
  <si>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</si>
  <si>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</si>
  <si>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</si>
  <si>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</si>
  <si>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</si>
  <si>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</si>
  <si>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</si>
  <si>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</si>
  <si>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</si>
  <si>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</si>
  <si>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</si>
  <si>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</si>
  <si>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</si>
  <si>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</si>
  <si>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</si>
  <si>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</si>
  <si>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</si>
  <si>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</si>
  <si>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</si>
  <si>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</si>
  <si>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</si>
  <si>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</si>
  <si>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</si>
  <si>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</si>
  <si>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</si>
  <si>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</si>
  <si>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</si>
  <si>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</si>
  <si>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</si>
  <si>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</si>
  <si>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</si>
  <si>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</si>
  <si>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</si>
  <si>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</si>
  <si>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</si>
  <si>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</si>
  <si>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</si>
  <si>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</si>
  <si>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</si>
  <si>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</si>
  <si>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</si>
  <si>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</si>
  <si>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</si>
  <si>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</si>
  <si>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</si>
  <si>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</si>
  <si>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</si>
  <si>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</si>
  <si>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</si>
  <si>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</si>
  <si>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</si>
  <si>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</si>
  <si>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</si>
  <si>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</si>
  <si>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</si>
  <si>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</si>
  <si>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</si>
  <si>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</si>
  <si>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</si>
  <si>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</si>
  <si>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</si>
  <si>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</si>
  <si>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</si>
  <si>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</si>
  <si>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</si>
  <si>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</si>
  <si>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</si>
  <si>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</si>
  <si>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</si>
  <si>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</si>
  <si>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</si>
  <si>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</si>
  <si>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</si>
  <si>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</si>
  <si>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</si>
  <si>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</si>
  <si>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</si>
  <si>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</si>
  <si>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</si>
  <si>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</si>
  <si>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</si>
  <si>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</si>
  <si>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</si>
  <si>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</si>
  <si>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</si>
  <si>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</si>
  <si>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</si>
  <si>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</si>
  <si>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</si>
  <si>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</si>
  <si>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</si>
  <si>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</si>
  <si>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</si>
  <si>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</si>
  <si>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</si>
  <si>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</si>
  <si>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</si>
  <si>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</si>
  <si>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</si>
  <si>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</si>
  <si>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</si>
  <si>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</si>
  <si>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</si>
  <si>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</si>
  <si>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</si>
  <si>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</si>
  <si>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</si>
  <si>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</si>
  <si>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</si>
  <si>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</si>
  <si>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</si>
  <si>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</si>
  <si>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</si>
  <si>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</si>
  <si>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</si>
  <si>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</si>
  <si>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</si>
  <si>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</si>
  <si>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</si>
  <si>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</si>
  <si>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</si>
  <si>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</si>
  <si>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</si>
  <si>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</si>
  <si>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</si>
  <si>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</si>
  <si>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</si>
  <si>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</si>
  <si>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</si>
  <si>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</si>
  <si>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</si>
  <si>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</si>
  <si>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</si>
  <si>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</si>
  <si>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</si>
  <si>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</si>
  <si>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</si>
  <si>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</si>
  <si>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</si>
  <si>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</si>
  <si>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</si>
  <si>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</si>
  <si>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</si>
  <si>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</si>
  <si>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</si>
  <si>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</si>
  <si>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</si>
  <si>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</si>
  <si>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</si>
  <si>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</si>
  <si>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</si>
  <si>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</si>
  <si>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</si>
  <si>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</si>
  <si>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</si>
  <si>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</si>
  <si>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</si>
  <si>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</si>
  <si>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</si>
  <si>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</si>
  <si>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</si>
  <si>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</si>
  <si>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</si>
  <si>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</si>
  <si>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</si>
  <si>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</si>
  <si>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</si>
  <si>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</si>
  <si>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</si>
  <si>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</si>
  <si>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</si>
  <si>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</si>
  <si>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</si>
  <si>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</si>
  <si>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</si>
  <si>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</si>
  <si>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</si>
  <si>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</si>
  <si>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</si>
  <si>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</si>
  <si>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</si>
  <si>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</si>
  <si>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</si>
  <si>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</si>
  <si>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</si>
  <si>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</si>
  <si>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</si>
  <si>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</si>
  <si>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</si>
  <si>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</si>
  <si>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</si>
  <si>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</si>
  <si>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</si>
  <si>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</si>
  <si>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</si>
  <si>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</si>
  <si>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</si>
  <si>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</si>
  <si>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</si>
  <si>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</si>
  <si>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</si>
  <si>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</si>
  <si>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</si>
  <si>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</si>
  <si>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</si>
  <si>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</si>
  <si>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</si>
  <si>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</si>
  <si>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</si>
  <si>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</si>
  <si>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</si>
  <si>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</si>
  <si>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</si>
  <si>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</si>
  <si>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</si>
  <si>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</si>
  <si>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</si>
  <si>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</si>
  <si>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</si>
  <si>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</si>
  <si>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</si>
  <si>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</si>
  <si>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</si>
  <si>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</si>
  <si>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</si>
  <si>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</si>
  <si>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</si>
  <si>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</si>
  <si>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</si>
  <si>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</si>
  <si>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</si>
  <si>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</si>
  <si>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</si>
  <si>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</si>
  <si>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</si>
  <si>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</si>
  <si>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</si>
  <si>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</si>
  <si>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</si>
  <si>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</si>
  <si>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</si>
  <si>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</si>
  <si>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</si>
  <si>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</si>
  <si>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</si>
  <si>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</si>
  <si>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</si>
  <si>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</si>
  <si>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</si>
  <si>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</si>
  <si>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</si>
  <si>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</si>
  <si>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</si>
  <si>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</si>
  <si>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</si>
  <si>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</si>
  <si>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</si>
  <si>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</si>
  <si>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</si>
  <si>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</si>
  <si>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</si>
  <si>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</si>
  <si>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</si>
  <si>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</si>
  <si>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</si>
  <si>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</si>
  <si>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</si>
  <si>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</si>
  <si>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</si>
  <si>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</si>
  <si>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</si>
  <si>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</si>
  <si>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</si>
  <si>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</si>
  <si>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</si>
  <si>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</si>
  <si>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</si>
  <si>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</si>
  <si>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</si>
  <si>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</si>
  <si>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</si>
  <si>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</si>
  <si>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</si>
  <si>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</si>
  <si>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</si>
  <si>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</si>
  <si>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</si>
  <si>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</si>
  <si>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</si>
  <si>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</si>
  <si>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</si>
  <si>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</si>
  <si>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</si>
  <si>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</si>
  <si>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</si>
  <si>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</si>
  <si>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</si>
  <si>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</si>
  <si>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</si>
  <si>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</si>
  <si>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</si>
  <si>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</si>
  <si>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</si>
  <si>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</si>
  <si>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</si>
  <si>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</si>
  <si>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</si>
  <si>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</si>
  <si>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</si>
  <si>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</si>
  <si>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</si>
  <si>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</si>
  <si>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</si>
  <si>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</si>
  <si>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</si>
  <si>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</si>
  <si>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</si>
  <si>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</si>
  <si>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</si>
  <si>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</si>
  <si>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</si>
  <si>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</si>
  <si>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</si>
  <si>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</si>
  <si>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</si>
  <si>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</si>
  <si>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</si>
  <si>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</si>
  <si>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</si>
  <si>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</si>
  <si>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</si>
  <si>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</si>
  <si>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</si>
  <si>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</si>
  <si>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</si>
  <si>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</si>
  <si>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</si>
  <si>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</si>
  <si>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</si>
  <si>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</si>
  <si>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</si>
  <si>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</si>
  <si>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</si>
  <si>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</si>
  <si>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</si>
  <si>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</si>
  <si>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</si>
  <si>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</si>
  <si>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</si>
  <si>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</si>
  <si>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</si>
  <si>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</si>
  <si>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</si>
  <si>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</si>
  <si>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</si>
  <si>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</si>
  <si>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</si>
  <si>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</si>
  <si>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</si>
  <si>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</si>
  <si>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</si>
  <si>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</si>
  <si>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</si>
  <si>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</si>
  <si>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</si>
  <si>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</si>
  <si>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</si>
  <si>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</si>
  <si>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</si>
  <si>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</si>
  <si>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</si>
  <si>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</si>
  <si>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</si>
  <si>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</si>
  <si>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</si>
  <si>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</si>
  <si>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</si>
  <si>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</si>
  <si>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</si>
  <si>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</si>
  <si>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</si>
  <si>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</si>
  <si>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</si>
  <si>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</si>
  <si>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</si>
  <si>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</si>
  <si>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</si>
  <si>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</si>
  <si>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</si>
  <si>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</si>
  <si>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</si>
  <si>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</si>
  <si>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</si>
  <si>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</si>
  <si>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</si>
  <si>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</si>
  <si>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</si>
  <si>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</si>
  <si>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</si>
  <si>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</si>
  <si>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</si>
  <si>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</si>
  <si>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</si>
  <si>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</si>
  <si>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</si>
  <si>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</si>
  <si>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</si>
  <si>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</si>
  <si>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</si>
  <si>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</si>
  <si>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</si>
  <si>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</si>
  <si>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</si>
  <si>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</si>
  <si>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</si>
  <si>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</si>
  <si>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</si>
  <si>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</si>
  <si>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</si>
  <si>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</si>
  <si>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</si>
  <si>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</si>
  <si>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</si>
  <si>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</si>
  <si>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</si>
  <si>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</si>
  <si>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</si>
  <si>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</si>
  <si>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</si>
  <si>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</si>
  <si>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</si>
  <si>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</si>
  <si>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</si>
  <si>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</si>
  <si>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</si>
  <si>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</si>
  <si>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</si>
  <si>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</si>
  <si>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</si>
  <si>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</si>
  <si>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</si>
  <si>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</si>
  <si>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</si>
  <si>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</si>
  <si>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</si>
  <si>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</si>
  <si>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</si>
  <si>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</si>
  <si>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</si>
  <si>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</si>
  <si>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</si>
  <si>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</si>
  <si>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</si>
  <si>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</si>
  <si>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</si>
  <si>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</si>
  <si>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</si>
  <si>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</si>
  <si>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</si>
  <si>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</si>
  <si>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</si>
  <si>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</si>
  <si>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</si>
  <si>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</si>
  <si>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</si>
  <si>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</si>
  <si>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</si>
  <si>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</si>
  <si>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</si>
  <si>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</si>
  <si>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</si>
  <si>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</si>
  <si>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</si>
  <si>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</si>
  <si>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</si>
  <si>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</si>
  <si>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</si>
  <si>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</si>
  <si>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</si>
  <si>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</si>
  <si>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</si>
  <si>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</si>
  <si>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</si>
  <si>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</si>
  <si>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</si>
  <si>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</si>
  <si>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</si>
  <si>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</si>
  <si>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</si>
  <si>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</si>
  <si>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</si>
  <si>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</si>
  <si>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</si>
  <si>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</si>
  <si>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</si>
  <si>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</si>
  <si>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</si>
  <si>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</si>
  <si>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</si>
  <si>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</si>
  <si>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</si>
  <si>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</si>
  <si>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</si>
  <si>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</si>
  <si>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</si>
  <si>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</si>
  <si>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</si>
  <si>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</si>
  <si>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</si>
  <si>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</si>
  <si>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</si>
  <si>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</si>
  <si>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</si>
  <si>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</si>
  <si>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</si>
  <si>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</si>
  <si>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</si>
  <si>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</si>
  <si>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</si>
  <si>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</si>
  <si>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</si>
  <si>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</si>
  <si>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</si>
  <si>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</si>
  <si>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</si>
  <si>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</si>
  <si>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</si>
  <si>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</si>
  <si>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</si>
  <si>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</si>
  <si>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</si>
  <si>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</si>
  <si>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</si>
  <si>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</si>
  <si>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</si>
  <si>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</si>
  <si>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</si>
  <si>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</si>
  <si>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</si>
  <si>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</si>
  <si>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</si>
  <si>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</si>
  <si>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</si>
  <si>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</si>
  <si>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</si>
  <si>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</si>
  <si>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</si>
  <si>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</si>
  <si>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</si>
  <si>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</si>
  <si>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</si>
  <si>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</si>
  <si>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</si>
  <si>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</si>
  <si>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</si>
  <si>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</si>
  <si>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</si>
  <si>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</si>
  <si>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</si>
  <si>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</si>
  <si>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</si>
  <si>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</si>
  <si>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</si>
  <si>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</si>
  <si>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</si>
  <si>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</si>
  <si>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</si>
  <si>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</si>
  <si>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</si>
  <si>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</si>
  <si>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</si>
  <si>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</si>
  <si>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</si>
  <si>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</si>
  <si>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</si>
  <si>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</si>
  <si>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</si>
  <si>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</si>
  <si>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</si>
  <si>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</si>
  <si>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</si>
  <si>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</si>
  <si>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</si>
  <si>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</si>
  <si>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</si>
  <si>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</si>
  <si>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</si>
  <si>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</si>
  <si>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</si>
  <si>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</si>
  <si>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</si>
  <si>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</si>
  <si>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</si>
  <si>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</si>
  <si>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</si>
  <si>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</si>
  <si>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</si>
  <si>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</si>
  <si>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</si>
  <si>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</si>
  <si>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</si>
  <si>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</si>
  <si>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</si>
  <si>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</si>
  <si>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</si>
  <si>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</si>
  <si>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</si>
  <si>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</si>
  <si>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</si>
  <si>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</si>
  <si>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</si>
  <si>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</si>
  <si>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</si>
  <si>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</si>
  <si>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</si>
  <si>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</si>
  <si>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</si>
  <si>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</si>
  <si>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</si>
  <si>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</si>
  <si>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</si>
  <si>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</si>
  <si>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</si>
  <si>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</si>
  <si>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</si>
  <si>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</si>
  <si>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</si>
  <si>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</si>
  <si>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</si>
  <si>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</si>
  <si>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</si>
  <si>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</si>
  <si>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</si>
  <si>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</si>
  <si>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</si>
  <si>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</si>
  <si>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</si>
  <si>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</si>
  <si>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</si>
  <si>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</si>
  <si>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</si>
  <si>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</si>
  <si>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</si>
  <si>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</si>
  <si>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</si>
  <si>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</si>
  <si>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</si>
  <si>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</si>
  <si>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</si>
  <si>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</si>
  <si>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</si>
  <si>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</si>
  <si>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</si>
  <si>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</si>
  <si>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</si>
  <si>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</si>
  <si>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</si>
  <si>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</si>
  <si>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</si>
  <si>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</si>
  <si>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</si>
  <si>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</si>
  <si>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</si>
  <si>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</si>
  <si>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</si>
  <si>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</si>
  <si>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</si>
  <si>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</si>
  <si>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</si>
  <si>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</si>
  <si>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</si>
  <si>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</si>
  <si>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</si>
  <si>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</si>
  <si>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</si>
  <si>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</si>
  <si>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</si>
  <si>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</si>
  <si>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</si>
  <si>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</si>
  <si>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</si>
  <si>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</si>
  <si>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</si>
  <si>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</si>
  <si>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</si>
  <si>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</si>
  <si>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</si>
  <si>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</si>
  <si>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</si>
  <si>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</si>
  <si>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</si>
  <si>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</si>
  <si>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</si>
  <si>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</si>
  <si>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</si>
  <si>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</si>
  <si>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</si>
  <si>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</si>
  <si>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</si>
  <si>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</si>
  <si>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</si>
  <si>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</si>
  <si>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</si>
  <si>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</si>
  <si>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</si>
  <si>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</si>
  <si>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</si>
  <si>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</si>
  <si>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</si>
  <si>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</si>
  <si>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</si>
  <si>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</si>
  <si>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</si>
  <si>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</si>
  <si>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</si>
  <si>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</si>
  <si>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</si>
  <si>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</si>
  <si>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</si>
  <si>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</si>
  <si>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</si>
  <si>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</si>
  <si>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</si>
  <si>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</si>
  <si>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</si>
  <si>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</si>
  <si>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</si>
  <si>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</si>
  <si>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</si>
  <si>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</si>
  <si>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</si>
  <si>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</si>
  <si>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</si>
  <si>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</si>
  <si>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</si>
  <si>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</si>
  <si>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</si>
  <si>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</si>
  <si>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</si>
  <si>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</si>
  <si>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</si>
  <si>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</si>
  <si>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</si>
  <si>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</si>
  <si>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</si>
  <si>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</si>
  <si>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</si>
  <si>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</si>
  <si>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</si>
  <si>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</si>
  <si>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</si>
  <si>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</si>
  <si>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</si>
  <si>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</si>
  <si>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</si>
  <si>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</si>
  <si>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</si>
  <si>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</si>
  <si>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</si>
  <si>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</si>
  <si>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</si>
  <si>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</si>
  <si>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</si>
  <si>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</si>
  <si>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</si>
  <si>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</si>
  <si>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</si>
  <si>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</si>
  <si>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</si>
  <si>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</si>
  <si>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</si>
  <si>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</si>
  <si>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</si>
  <si>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</si>
  <si>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</si>
  <si>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</si>
  <si>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</si>
  <si>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</si>
  <si>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</si>
  <si>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</si>
  <si>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</si>
  <si>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</si>
  <si>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</si>
  <si>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</si>
  <si>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</si>
  <si>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</si>
  <si>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</si>
  <si>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</si>
  <si>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</si>
  <si>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</si>
  <si>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</si>
  <si>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</si>
  <si>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</si>
  <si>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</si>
  <si>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</si>
  <si>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</si>
  <si>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</si>
  <si>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</si>
  <si>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</si>
  <si>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</si>
  <si>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</si>
  <si>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</si>
  <si>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</si>
  <si>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</si>
  <si>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</si>
  <si>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</si>
  <si>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</si>
  <si>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</si>
  <si>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</si>
  <si>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</si>
  <si>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</si>
  <si>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</si>
  <si>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</si>
  <si>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</si>
  <si>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</si>
  <si>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</si>
  <si>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</si>
  <si>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</si>
  <si>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</si>
  <si>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</si>
  <si>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</si>
  <si>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</si>
  <si>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</si>
  <si>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</si>
  <si>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</si>
  <si>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</si>
  <si>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</si>
  <si>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</si>
  <si>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</si>
  <si>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</si>
  <si>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</si>
  <si>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</si>
  <si>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</si>
  <si>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</si>
  <si>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</si>
  <si>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</si>
  <si>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</si>
  <si>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</si>
  <si>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</si>
  <si>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</si>
  <si>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</si>
  <si>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</si>
  <si>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</si>
  <si>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</si>
  <si>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</si>
  <si>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</si>
  <si>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</si>
  <si>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</si>
  <si>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</si>
  <si>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</si>
  <si>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</si>
  <si>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</si>
  <si>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</si>
  <si>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</si>
  <si>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</si>
  <si>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</si>
  <si>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</si>
  <si>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</si>
  <si>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</si>
  <si>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</si>
  <si>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</si>
  <si>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</si>
  <si>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</si>
  <si>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</si>
  <si>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</si>
  <si>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</si>
  <si>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</si>
  <si>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</si>
  <si>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</si>
  <si>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</si>
  <si>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</si>
  <si>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</si>
  <si>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</si>
  <si>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</si>
  <si>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</si>
  <si>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</si>
  <si>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</si>
  <si>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</si>
  <si>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</si>
  <si>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</si>
  <si>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</si>
  <si>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</si>
  <si>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</si>
  <si>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</si>
  <si>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</si>
  <si>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</si>
  <si>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</si>
  <si>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</si>
  <si>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</si>
  <si>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</si>
  <si>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</si>
  <si>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</si>
  <si>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</si>
  <si>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</si>
  <si>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</si>
  <si>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</si>
  <si>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</si>
  <si>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</si>
  <si>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</si>
  <si>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</si>
  <si>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</si>
  <si>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</si>
  <si>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</si>
  <si>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</si>
  <si>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</si>
  <si>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</si>
  <si>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</si>
  <si>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</si>
  <si>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</si>
  <si>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</si>
  <si>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</si>
  <si>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</si>
  <si>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</si>
  <si>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</si>
  <si>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</si>
  <si>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</si>
  <si>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</si>
  <si>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</si>
  <si>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</si>
  <si>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</si>
  <si>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</si>
  <si>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</si>
  <si>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</si>
  <si>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</si>
  <si>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</si>
  <si>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</si>
  <si>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</si>
  <si>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</si>
  <si>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</si>
  <si>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</si>
  <si>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</si>
  <si>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</si>
  <si>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</si>
  <si>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</si>
  <si>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</si>
  <si>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</si>
  <si>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</si>
  <si>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</si>
  <si>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</si>
  <si>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</si>
  <si>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</si>
  <si>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</si>
  <si>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</si>
  <si>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</si>
  <si>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</si>
  <si>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</si>
  <si>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</si>
  <si>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</si>
  <si>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</si>
  <si>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</si>
  <si>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</si>
  <si>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</si>
  <si>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</si>
  <si>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</si>
  <si>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</si>
  <si>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</si>
  <si>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</si>
  <si>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</si>
  <si>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</si>
  <si>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</si>
  <si>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</si>
  <si>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</si>
  <si>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</si>
  <si>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</si>
  <si>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</si>
  <si>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</si>
  <si>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</si>
  <si>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</si>
  <si>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</si>
  <si>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</si>
  <si>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</si>
  <si>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</si>
  <si>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</si>
  <si>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</si>
  <si>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</si>
  <si>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</si>
  <si>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</si>
  <si>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</si>
  <si>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</si>
  <si>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</si>
  <si>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</si>
  <si>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</si>
  <si>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</si>
  <si>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</si>
  <si>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</si>
  <si>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</si>
  <si>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</si>
  <si>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</si>
  <si>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</si>
  <si>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</si>
  <si>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</si>
  <si>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</si>
  <si>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</si>
  <si>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</si>
  <si>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</si>
  <si>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</si>
  <si>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</si>
  <si>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</si>
  <si>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</si>
  <si>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</si>
  <si>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</si>
  <si>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</si>
  <si>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</si>
  <si>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</si>
  <si>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</si>
  <si>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</si>
  <si>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</si>
  <si>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</si>
  <si>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</si>
  <si>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</si>
  <si>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</si>
  <si>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</si>
  <si>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</si>
  <si>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</si>
  <si>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</si>
  <si>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</si>
  <si>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</si>
  <si>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</si>
  <si>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</si>
  <si>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</si>
  <si>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</si>
  <si>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</si>
  <si>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</si>
  <si>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</si>
  <si>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</si>
  <si>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</si>
  <si>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</si>
  <si>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</si>
  <si>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</si>
  <si>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</si>
  <si>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</si>
  <si>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</si>
  <si>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</si>
  <si>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</si>
  <si>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</si>
  <si>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</si>
  <si>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</si>
  <si>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</si>
  <si>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</si>
  <si>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</si>
  <si>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</si>
  <si>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</si>
  <si>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</si>
  <si>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</si>
  <si>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</si>
  <si>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</si>
  <si>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</si>
  <si>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</si>
  <si>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</si>
  <si>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</si>
  <si>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</si>
  <si>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</si>
  <si>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</si>
  <si>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</si>
  <si>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</si>
  <si>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</si>
  <si>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</si>
  <si>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</si>
  <si>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</si>
  <si>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</si>
  <si>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</si>
  <si>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</si>
  <si>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</si>
  <si>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</si>
  <si>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</si>
  <si>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</si>
  <si>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</si>
  <si>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</si>
  <si>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</si>
  <si>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</si>
  <si>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</si>
  <si>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</si>
  <si>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</si>
  <si>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</si>
  <si>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</si>
  <si>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</si>
  <si>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</si>
  <si>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</si>
  <si>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</si>
  <si>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</si>
  <si>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</si>
  <si>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</si>
  <si>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</si>
  <si>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</si>
  <si>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</si>
  <si>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</si>
  <si>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</si>
  <si>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</si>
  <si>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</si>
  <si>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</si>
  <si>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</si>
  <si>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</si>
  <si>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</si>
  <si>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</si>
  <si>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</si>
  <si>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</si>
  <si>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</si>
  <si>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</si>
  <si>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</si>
  <si>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</si>
  <si>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</si>
  <si>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</si>
  <si>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</si>
  <si>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</si>
  <si>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</si>
  <si>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</si>
  <si>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</si>
  <si>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</si>
  <si>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</si>
  <si>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</si>
  <si>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</si>
  <si>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</si>
  <si>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</si>
  <si>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</si>
  <si>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</si>
  <si>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</si>
  <si>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</si>
  <si>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</si>
  <si>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</si>
  <si>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</si>
  <si>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</si>
  <si>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</si>
  <si>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</si>
  <si>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</si>
  <si>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</si>
  <si>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</si>
  <si>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</si>
  <si>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</si>
  <si>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</si>
  <si>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</si>
  <si>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</si>
  <si>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</si>
  <si>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</si>
  <si>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</si>
  <si>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</si>
  <si>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</si>
  <si>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</si>
  <si>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</si>
  <si>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</si>
  <si>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</si>
  <si>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</si>
  <si>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</si>
  <si>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</si>
  <si>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</si>
  <si>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</si>
  <si>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</si>
  <si>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</si>
  <si>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</si>
  <si>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</si>
  <si>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</si>
  <si>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</si>
  <si>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</si>
  <si>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</si>
  <si>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</si>
  <si>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</si>
  <si>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</si>
  <si>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</si>
  <si>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</si>
  <si>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</si>
  <si>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</si>
  <si>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</si>
  <si>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</si>
  <si>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</si>
  <si>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</si>
  <si>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</si>
  <si>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</si>
  <si>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</si>
  <si>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</si>
  <si>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</si>
  <si>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</si>
  <si>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</si>
  <si>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</si>
  <si>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</si>
  <si>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</si>
  <si>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</si>
  <si>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</si>
  <si>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</si>
  <si>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</si>
  <si>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</si>
  <si>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</si>
  <si>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</si>
  <si>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</si>
  <si>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</si>
  <si>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</si>
  <si>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</si>
  <si>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</si>
  <si>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</si>
  <si>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</si>
  <si>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</si>
  <si>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</si>
  <si>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</si>
  <si>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</si>
  <si>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</si>
  <si>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</si>
  <si>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</si>
  <si>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</si>
  <si>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</si>
  <si>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</si>
  <si>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</si>
  <si>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</si>
  <si>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</si>
  <si>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</si>
  <si>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</si>
  <si>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</si>
  <si>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</si>
  <si>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</si>
  <si>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</si>
  <si>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</si>
  <si>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</si>
  <si>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</si>
  <si>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</si>
  <si>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</si>
  <si>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</si>
  <si>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</si>
  <si>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</si>
  <si>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</si>
  <si>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</si>
  <si>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</si>
  <si>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</si>
  <si>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</si>
  <si>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</si>
  <si>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</si>
  <si>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</si>
  <si>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</si>
  <si>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</si>
  <si>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</si>
  <si>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</si>
  <si>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</si>
  <si>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</si>
  <si>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</si>
  <si>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</si>
  <si>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</si>
  <si>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</si>
  <si>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</si>
  <si>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</si>
  <si>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</si>
  <si>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</si>
  <si>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</si>
  <si>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</si>
  <si>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</si>
  <si>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</si>
  <si>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</si>
  <si>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</si>
  <si>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</si>
  <si>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</si>
  <si>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</si>
  <si>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</si>
  <si>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</si>
  <si>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</si>
  <si>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</si>
  <si>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</si>
  <si>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</si>
  <si>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</si>
  <si>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</si>
  <si>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</si>
  <si>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</si>
  <si>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</si>
  <si>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</si>
  <si>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</si>
  <si>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</si>
  <si>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</si>
  <si>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</si>
  <si>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</si>
  <si>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</si>
  <si>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</si>
  <si>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</si>
  <si>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</si>
  <si>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</si>
  <si>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</si>
  <si>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</si>
  <si>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</si>
  <si>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</si>
  <si>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</si>
  <si>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</si>
  <si>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</si>
  <si>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</si>
  <si>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</si>
  <si>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</si>
  <si>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</si>
  <si>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</si>
  <si>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</si>
  <si>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</si>
  <si>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</si>
  <si>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</si>
  <si>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</si>
  <si>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</si>
  <si>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</si>
  <si>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</si>
  <si>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</si>
  <si>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</si>
  <si>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</si>
  <si>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</si>
  <si>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</si>
  <si>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</si>
  <si>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</si>
  <si>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</si>
  <si>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</si>
  <si>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</si>
  <si>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</si>
  <si>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</si>
  <si>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</si>
  <si>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</si>
  <si>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</si>
  <si>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</si>
  <si>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</si>
  <si>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</si>
  <si>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</si>
  <si>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</si>
  <si>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</si>
  <si>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</si>
  <si>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</si>
  <si>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</si>
  <si>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</si>
  <si>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</si>
  <si>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</si>
  <si>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</si>
  <si>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</si>
  <si>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</si>
  <si>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</si>
  <si>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</si>
  <si>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</si>
  <si>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</si>
  <si>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</si>
  <si>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</si>
  <si>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</si>
  <si>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</si>
  <si>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</si>
  <si>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</si>
  <si>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</si>
  <si>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</si>
  <si>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</si>
  <si>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</si>
  <si>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</si>
  <si>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</si>
  <si>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</si>
  <si>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</si>
  <si>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</si>
  <si>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</si>
  <si>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</si>
  <si>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</si>
  <si>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</si>
  <si>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</si>
  <si>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</si>
  <si>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</si>
  <si>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</si>
  <si>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</si>
  <si>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</si>
  <si>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</si>
  <si>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</si>
  <si>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</si>
  <si>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</si>
  <si>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</si>
  <si>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</si>
  <si>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</si>
  <si>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</si>
  <si>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</si>
  <si>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</si>
  <si>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</si>
  <si>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</si>
  <si>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</si>
  <si>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</si>
  <si>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</si>
  <si>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</si>
  <si>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</si>
  <si>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</si>
  <si>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</si>
  <si>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</si>
  <si>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</si>
  <si>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</si>
  <si>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</si>
  <si>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</si>
  <si>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</si>
  <si>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</si>
  <si>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</si>
  <si>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</si>
  <si>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</si>
  <si>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</si>
  <si>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</si>
  <si>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</si>
  <si>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</si>
  <si>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</si>
  <si>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</si>
  <si>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</si>
  <si>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</si>
  <si>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</si>
  <si>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</si>
  <si>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</si>
  <si>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</si>
  <si>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</si>
  <si>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</si>
  <si>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</si>
  <si>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</si>
  <si>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</si>
  <si>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</si>
  <si>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</si>
  <si>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</si>
  <si>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</si>
  <si>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</si>
  <si>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</si>
  <si>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</si>
  <si>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</si>
  <si>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</si>
  <si>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</si>
  <si>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</si>
  <si>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</si>
  <si>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</si>
  <si>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</si>
  <si>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</si>
  <si>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</si>
  <si>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</si>
  <si>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</si>
  <si>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</si>
  <si>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</si>
  <si>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</si>
  <si>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</si>
  <si>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</si>
  <si>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</si>
  <si>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</si>
  <si>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</si>
  <si>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</si>
  <si>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</si>
  <si>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</si>
  <si>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</si>
  <si>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</si>
  <si>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</si>
  <si>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</si>
  <si>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</si>
  <si>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</si>
  <si>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</si>
  <si>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</si>
  <si>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</si>
  <si>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</si>
  <si>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</si>
  <si>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</si>
  <si>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</si>
  <si>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</si>
  <si>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</si>
  <si>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</si>
  <si>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</si>
  <si>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</si>
  <si>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</si>
  <si>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</si>
  <si>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</si>
  <si>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</si>
  <si>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</si>
  <si>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</si>
  <si>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</si>
  <si>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</si>
  <si>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</si>
  <si>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</si>
  <si>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</si>
  <si>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</si>
  <si>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</si>
  <si>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</si>
  <si>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</si>
  <si>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</si>
  <si>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</si>
  <si>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</si>
  <si>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</si>
  <si>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</si>
  <si>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</si>
  <si>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</si>
  <si>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</si>
  <si>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</si>
  <si>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</si>
  <si>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</si>
  <si>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</si>
  <si>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</si>
  <si>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</si>
  <si>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</si>
  <si>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</si>
  <si>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</si>
  <si>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</si>
  <si>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</si>
  <si>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</si>
  <si>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</si>
  <si>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</si>
  <si>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</si>
  <si>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</si>
  <si>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</si>
  <si>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</si>
  <si>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</si>
  <si>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</si>
  <si>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</si>
  <si>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</si>
  <si>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</si>
  <si>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</si>
  <si>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</si>
  <si>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</si>
  <si>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</si>
  <si>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</si>
  <si>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</si>
  <si>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</si>
  <si>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</si>
  <si>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</si>
  <si>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</si>
  <si>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</si>
  <si>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</si>
  <si>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</si>
  <si>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</si>
  <si>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</si>
  <si>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</si>
  <si>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</si>
  <si>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</si>
  <si>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</si>
  <si>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</si>
  <si>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</si>
  <si>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</si>
  <si>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</si>
  <si>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</si>
  <si>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</si>
  <si>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</si>
  <si>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</si>
  <si>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</si>
  <si>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</si>
  <si>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</si>
  <si>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</si>
  <si>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</si>
  <si>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</si>
  <si>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</si>
  <si>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</si>
  <si>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</si>
  <si>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</si>
  <si>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</si>
  <si>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</si>
  <si>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</si>
  <si>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</si>
  <si>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</si>
  <si>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</si>
  <si>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</si>
  <si>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</si>
  <si>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</si>
  <si>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</si>
  <si>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</si>
  <si>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</si>
  <si>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</si>
  <si>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</si>
  <si>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</si>
  <si>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</si>
  <si>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</si>
  <si>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</si>
  <si>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</si>
  <si>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</si>
  <si>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</si>
  <si>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</si>
  <si>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</si>
  <si>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</si>
  <si>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</si>
  <si>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</si>
  <si>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</si>
  <si>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</si>
  <si>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</si>
  <si>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</si>
  <si>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</si>
  <si>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</si>
  <si>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</si>
  <si>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</si>
  <si>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</si>
  <si>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</si>
  <si>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</si>
  <si>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</si>
  <si>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</si>
  <si>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</si>
  <si>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</si>
  <si>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</si>
  <si>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</si>
  <si>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</si>
  <si>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</si>
  <si>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</si>
  <si>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</si>
  <si>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</si>
  <si>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</si>
  <si>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</si>
  <si>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</si>
  <si>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</si>
  <si>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</si>
  <si>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</si>
  <si>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</si>
  <si>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</si>
  <si>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</si>
  <si>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</si>
  <si>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</si>
  <si>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</si>
  <si>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</si>
  <si>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</si>
  <si>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</si>
  <si>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</si>
  <si>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</si>
  <si>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</si>
  <si>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</si>
  <si>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</si>
  <si>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</si>
  <si>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</si>
  <si>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</si>
  <si>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</si>
  <si>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</si>
  <si>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</si>
  <si>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</si>
  <si>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</si>
  <si>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</si>
  <si>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</si>
  <si>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</si>
  <si>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</si>
  <si>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</si>
  <si>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</si>
  <si>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</si>
  <si>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</si>
  <si>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</si>
  <si>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</si>
  <si>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</si>
  <si>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</si>
  <si>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</si>
  <si>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</si>
  <si>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</si>
  <si>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</si>
  <si>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</si>
  <si>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</si>
  <si>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</si>
  <si>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</si>
  <si>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</si>
  <si>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</si>
  <si>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</si>
  <si>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</si>
  <si>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</si>
  <si>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</si>
  <si>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</si>
  <si>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</si>
  <si>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</si>
  <si>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</si>
  <si>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</si>
  <si>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</si>
  <si>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</si>
  <si>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</si>
  <si>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</si>
  <si>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</si>
  <si>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</si>
  <si>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</si>
  <si>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</si>
  <si>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</si>
  <si>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</si>
  <si>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</si>
  <si>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</si>
  <si>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</si>
  <si>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</si>
  <si>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</si>
  <si>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</si>
  <si>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</si>
  <si>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</si>
  <si>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</si>
  <si>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</si>
  <si>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</si>
  <si>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</si>
  <si>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</si>
  <si>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</si>
  <si>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</si>
  <si>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</si>
  <si>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</si>
  <si>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</si>
  <si>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</si>
  <si>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</si>
  <si>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</si>
  <si>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</si>
  <si>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</si>
  <si>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</si>
  <si>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</si>
  <si>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</si>
  <si>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</si>
  <si>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</si>
  <si>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</si>
  <si>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</si>
  <si>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</si>
  <si>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</si>
  <si>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</si>
  <si>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</si>
  <si>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</si>
  <si>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</si>
  <si>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</si>
  <si>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</si>
  <si>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</si>
  <si>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</si>
  <si>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</si>
  <si>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</si>
  <si>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</si>
  <si>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</si>
  <si>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</si>
  <si>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</si>
  <si>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</si>
  <si>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</si>
  <si>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</si>
  <si>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</si>
  <si>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</si>
  <si>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</si>
  <si>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</si>
  <si>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</si>
  <si>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</si>
  <si>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</si>
  <si>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</si>
  <si>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</si>
  <si>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</si>
  <si>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</si>
  <si>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</si>
  <si>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</si>
  <si>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</si>
  <si>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</si>
  <si>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</si>
  <si>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</si>
  <si>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</si>
  <si>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</si>
  <si>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</si>
  <si>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</si>
  <si>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</si>
  <si>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</si>
  <si>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</si>
  <si>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</si>
  <si>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</si>
  <si>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</si>
  <si>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</si>
  <si>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</si>
  <si>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</si>
  <si>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</si>
  <si>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</si>
  <si>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</si>
  <si>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</si>
  <si>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</si>
  <si>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</si>
  <si>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</si>
  <si>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</si>
  <si>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</si>
  <si>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</si>
  <si>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</si>
  <si>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</si>
  <si>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</si>
  <si>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</si>
  <si>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</si>
  <si>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</si>
  <si>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</si>
  <si>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</si>
  <si>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</si>
  <si>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</si>
  <si>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</si>
  <si>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</si>
  <si>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</si>
  <si>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</si>
  <si>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</si>
  <si>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</si>
  <si>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</si>
  <si>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</si>
  <si>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</si>
  <si>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</si>
  <si>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</si>
  <si>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</si>
  <si>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</si>
  <si>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</si>
  <si>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</si>
  <si>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</si>
  <si>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</si>
  <si>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</si>
  <si>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</si>
  <si>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</si>
  <si>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</si>
  <si>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</si>
  <si>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</si>
  <si>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</si>
  <si>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</si>
  <si>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</si>
  <si>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</si>
  <si>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</si>
  <si>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</si>
  <si>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</si>
  <si>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</si>
  <si>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</si>
  <si>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</si>
  <si>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</si>
  <si>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</si>
  <si>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</si>
  <si>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</si>
  <si>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</si>
  <si>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</si>
  <si>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</si>
  <si>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</si>
  <si>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</si>
  <si>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</si>
  <si>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</si>
  <si>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</si>
  <si>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</si>
  <si>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</si>
  <si>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</si>
  <si>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</si>
  <si>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</si>
  <si>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</si>
  <si>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</si>
  <si>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</si>
  <si>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</si>
  <si>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</si>
  <si>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</si>
  <si>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</si>
  <si>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</si>
  <si>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</si>
  <si>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</si>
  <si>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</si>
  <si>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</si>
  <si>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</si>
  <si>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</si>
  <si>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</si>
  <si>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</si>
  <si>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</si>
  <si>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</si>
  <si>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</si>
  <si>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</si>
  <si>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</si>
  <si>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</si>
  <si>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</si>
  <si>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</si>
  <si>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</si>
  <si>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</si>
  <si>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</si>
  <si>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</si>
  <si>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</si>
  <si>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</si>
  <si>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</si>
  <si>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</si>
  <si>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</si>
  <si>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</si>
  <si>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</si>
  <si>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</si>
  <si>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</si>
  <si>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</si>
  <si>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</si>
  <si>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</si>
  <si>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</si>
  <si>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</si>
  <si>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</si>
  <si>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</si>
  <si>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</si>
  <si>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</si>
  <si>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</si>
  <si>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</si>
  <si>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</si>
  <si>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</si>
  <si>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</si>
  <si>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</si>
  <si>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</si>
  <si>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</si>
  <si>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</si>
  <si>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</si>
  <si>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</si>
  <si>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</si>
  <si>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</si>
  <si>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</si>
  <si>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</si>
  <si>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</si>
  <si>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</si>
  <si>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</si>
  <si>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</si>
  <si>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</si>
  <si>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</si>
  <si>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</si>
  <si>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</si>
  <si>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</si>
  <si>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</si>
  <si>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</si>
  <si>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</si>
  <si>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</si>
  <si>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</si>
  <si>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</si>
  <si>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</si>
  <si>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</si>
  <si>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</si>
  <si>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</si>
  <si>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</si>
  <si>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</si>
  <si>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</si>
  <si>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</si>
  <si>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</si>
  <si>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</si>
  <si>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</si>
  <si>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</si>
  <si>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</si>
  <si>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</si>
  <si>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</si>
  <si>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</si>
  <si>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</si>
  <si>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</si>
  <si>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</si>
  <si>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</si>
  <si>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</si>
  <si>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</si>
  <si>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</si>
  <si>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</si>
  <si>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</si>
  <si>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</si>
  <si>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</si>
  <si>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</si>
  <si>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</si>
  <si>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</si>
  <si>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</si>
  <si>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</si>
  <si>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</si>
  <si>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</si>
  <si>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</si>
  <si>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</si>
  <si>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</si>
  <si>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</si>
  <si>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</si>
  <si>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</si>
  <si>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</si>
  <si>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</si>
  <si>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</si>
  <si>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</si>
  <si>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</si>
  <si>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</si>
  <si>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</si>
  <si>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</si>
  <si>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</si>
  <si>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</si>
  <si>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</si>
  <si>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</si>
  <si>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</si>
  <si>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</si>
  <si>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</si>
  <si>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</si>
  <si>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</si>
  <si>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</si>
  <si>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</si>
  <si>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</si>
  <si>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</si>
  <si>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</si>
  <si>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</si>
  <si>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</si>
  <si>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</si>
  <si>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</si>
  <si>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</si>
  <si>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</si>
  <si>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</si>
  <si>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</si>
  <si>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</si>
  <si>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</si>
  <si>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</si>
  <si>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</si>
  <si>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</si>
  <si>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</si>
  <si>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</si>
  <si>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</si>
  <si>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</si>
  <si>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</si>
  <si>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</si>
  <si>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</si>
  <si>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</si>
  <si>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</si>
  <si>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</si>
  <si>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</si>
  <si>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</si>
  <si>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</si>
  <si>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</si>
  <si>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</si>
  <si>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</si>
  <si>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</si>
  <si>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</si>
  <si>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</si>
  <si>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</si>
  <si>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</si>
  <si>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</si>
  <si>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</si>
  <si>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</si>
  <si>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</si>
  <si>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</si>
  <si>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</si>
  <si>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</si>
  <si>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</si>
  <si>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</si>
  <si>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</si>
  <si>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</si>
  <si>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</si>
  <si>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</si>
  <si>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</si>
  <si>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</si>
  <si>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</si>
  <si>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</si>
  <si>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</si>
  <si>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</si>
  <si>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</si>
  <si>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</si>
  <si>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</si>
  <si>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</si>
  <si>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</si>
  <si>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</si>
  <si>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</si>
  <si>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</si>
  <si>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</si>
  <si>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</si>
  <si>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</si>
  <si>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</si>
  <si>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</si>
  <si>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</si>
  <si>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</si>
  <si>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</si>
  <si>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</si>
  <si>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</si>
  <si>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</si>
  <si>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</si>
  <si>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</si>
  <si>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</si>
  <si>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</si>
  <si>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</si>
  <si>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</si>
  <si>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</si>
  <si>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</si>
  <si>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</si>
  <si>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</si>
  <si>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</si>
  <si>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</si>
  <si>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</si>
  <si>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</si>
  <si>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</si>
  <si>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</si>
  <si>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</si>
  <si>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</si>
  <si>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</si>
  <si>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</si>
  <si>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</si>
  <si>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</si>
  <si>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</si>
  <si>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</si>
  <si>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</si>
  <si>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</si>
  <si>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</si>
  <si>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</si>
  <si>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</si>
  <si>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</si>
  <si>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</si>
  <si>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</si>
  <si>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</si>
  <si>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</si>
  <si>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</si>
  <si>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</si>
  <si>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</si>
  <si>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</si>
  <si>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</si>
  <si>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</si>
  <si>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</si>
  <si>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</si>
  <si>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</si>
  <si>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</si>
  <si>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</si>
  <si>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</si>
  <si>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</si>
  <si>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</si>
  <si>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</si>
  <si>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</si>
  <si>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</si>
  <si>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</si>
  <si>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</si>
  <si>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</si>
  <si>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</si>
  <si>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</si>
  <si>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</si>
  <si>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</si>
  <si>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</si>
  <si>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</si>
  <si>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</si>
  <si>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</si>
  <si>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</si>
  <si>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</si>
  <si>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</si>
  <si>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</si>
  <si>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</si>
  <si>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</si>
  <si>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</si>
  <si>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</si>
  <si>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</si>
  <si>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</si>
  <si>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</si>
  <si>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</si>
  <si>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</si>
  <si>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</si>
  <si>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</si>
  <si>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</si>
  <si>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</si>
  <si>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</si>
  <si>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</si>
  <si>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</si>
  <si>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</si>
  <si>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</si>
  <si>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</si>
  <si>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</si>
  <si>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</si>
  <si>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</si>
  <si>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</si>
  <si>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</si>
  <si>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</si>
  <si>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</si>
  <si>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</si>
  <si>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</si>
  <si>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</si>
  <si>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</si>
  <si>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</si>
  <si>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</si>
  <si>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</si>
  <si>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</si>
  <si>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</si>
  <si>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</si>
  <si>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</si>
  <si>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</si>
  <si>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</si>
  <si>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</si>
  <si>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</si>
  <si>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</si>
  <si>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</si>
  <si>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</si>
  <si>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</si>
  <si>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</si>
  <si>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</si>
  <si>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</si>
  <si>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</si>
  <si>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</si>
  <si>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</si>
  <si>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</si>
  <si>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</si>
  <si>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</si>
  <si>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</si>
  <si>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</si>
  <si>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</si>
  <si>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</si>
  <si>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</si>
  <si>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</si>
  <si>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</si>
  <si>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</si>
  <si>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</si>
  <si>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</si>
  <si>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</si>
  <si>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</si>
  <si>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</si>
  <si>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</si>
  <si>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</si>
  <si>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</si>
  <si>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</si>
  <si>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</si>
  <si>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</si>
  <si>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</si>
  <si>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</si>
  <si>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</si>
  <si>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</si>
  <si>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</si>
  <si>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</si>
  <si>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</si>
  <si>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</si>
  <si>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</si>
  <si>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</si>
  <si>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</si>
  <si>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</si>
  <si>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</si>
  <si>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</si>
  <si>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</si>
  <si>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</si>
  <si>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</si>
  <si>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</si>
  <si>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</si>
  <si>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</si>
  <si>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</si>
  <si>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</si>
  <si>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</si>
  <si>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</si>
  <si>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</si>
  <si>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</si>
  <si>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</si>
  <si>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</si>
  <si>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</si>
  <si>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</si>
  <si>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</si>
  <si>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</si>
  <si>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</si>
  <si>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</si>
  <si>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</si>
  <si>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</si>
  <si>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</si>
  <si>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</si>
  <si>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</si>
  <si>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</si>
  <si>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</si>
  <si>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</si>
  <si>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</si>
  <si>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</si>
  <si>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</si>
  <si>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</si>
  <si>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</si>
  <si>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</si>
  <si>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</si>
  <si>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</si>
  <si>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</si>
  <si>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</si>
  <si>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</si>
  <si>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</si>
  <si>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</si>
  <si>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</si>
  <si>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</si>
  <si>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</si>
  <si>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</si>
  <si>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</si>
  <si>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</si>
  <si>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</si>
  <si>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</si>
  <si>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</si>
  <si>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</si>
  <si>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</si>
  <si>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</si>
  <si>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</si>
  <si>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</si>
  <si>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</si>
  <si>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</si>
  <si>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</si>
  <si>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</si>
  <si>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</si>
  <si>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</si>
  <si>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</si>
  <si>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</si>
  <si>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</si>
  <si>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</si>
  <si>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</si>
  <si>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</si>
  <si>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</si>
  <si>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</si>
  <si>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</si>
  <si>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</si>
  <si>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</si>
  <si>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</si>
  <si>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</si>
  <si>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</si>
  <si>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</si>
  <si>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</si>
  <si>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</si>
  <si>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</si>
  <si>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</si>
  <si>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</si>
  <si>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</si>
  <si>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</si>
  <si>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</si>
  <si>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</si>
  <si>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</si>
  <si>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</si>
  <si>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</si>
  <si>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</si>
  <si>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</si>
  <si>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</si>
  <si>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</si>
  <si>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</si>
  <si>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</si>
  <si>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</si>
  <si>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</si>
  <si>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</si>
  <si>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</si>
  <si>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</si>
  <si>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</si>
  <si>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</si>
  <si>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</si>
  <si>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</si>
  <si>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</si>
  <si>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</si>
  <si>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</si>
  <si>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</si>
  <si>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</si>
  <si>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</si>
  <si>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</si>
  <si>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</si>
  <si>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</si>
  <si>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</si>
  <si>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</si>
  <si>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</si>
  <si>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</si>
  <si>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</si>
  <si>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</si>
  <si>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</si>
  <si>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</si>
  <si>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</si>
  <si>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</si>
  <si>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</si>
  <si>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</si>
  <si>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</si>
  <si>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</si>
  <si>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</si>
  <si>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</si>
  <si>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</si>
  <si>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</si>
  <si>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</si>
  <si>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</si>
  <si>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</si>
  <si>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</si>
  <si>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</si>
  <si>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</si>
  <si>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</si>
  <si>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</si>
  <si>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</si>
  <si>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</si>
  <si>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</si>
  <si>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</si>
  <si>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</si>
  <si>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</si>
  <si>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</si>
  <si>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</si>
  <si>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</si>
  <si>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</si>
  <si>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</si>
  <si>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</si>
  <si>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</si>
  <si>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</si>
  <si>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</si>
  <si>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</si>
  <si>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</si>
  <si>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</si>
  <si>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</si>
  <si>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</si>
  <si>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</si>
  <si>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</si>
  <si>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</si>
  <si>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</si>
  <si>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</si>
  <si>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</si>
  <si>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</si>
  <si>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</si>
  <si>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</si>
  <si>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</si>
  <si>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</si>
  <si>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</si>
  <si>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</si>
  <si>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</si>
  <si>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</si>
  <si>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</si>
  <si>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</si>
  <si>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</si>
  <si>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</si>
  <si>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</si>
  <si>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</si>
  <si>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</si>
  <si>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</si>
  <si>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</si>
  <si>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</si>
  <si>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</si>
  <si>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</si>
  <si>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</si>
  <si>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</si>
  <si>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</si>
  <si>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</si>
  <si>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</si>
  <si>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</si>
  <si>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</si>
  <si>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</si>
  <si>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</si>
  <si>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</si>
  <si>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</si>
  <si>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</si>
  <si>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</si>
  <si>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</si>
  <si>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</si>
  <si>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</si>
  <si>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</si>
  <si>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</si>
  <si>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</si>
  <si>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</si>
  <si>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</si>
  <si>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</si>
  <si>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</si>
  <si>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</si>
  <si>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</si>
  <si>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</si>
  <si>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</si>
  <si>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</si>
  <si>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</si>
  <si>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</si>
  <si>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</si>
  <si>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</si>
  <si>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</si>
  <si>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</si>
  <si>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</si>
  <si>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</si>
  <si>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</si>
  <si>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</si>
  <si>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</si>
  <si>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</si>
  <si>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</si>
  <si>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</si>
  <si>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</si>
  <si>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</si>
  <si>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</si>
  <si>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</si>
  <si>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</si>
  <si>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</si>
  <si>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</si>
  <si>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</si>
  <si>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</si>
  <si>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</si>
  <si>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</si>
  <si>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</si>
  <si>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</si>
  <si>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</si>
  <si>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</si>
  <si>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</si>
  <si>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</si>
  <si>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</si>
  <si>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</si>
  <si>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</si>
  <si>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</si>
  <si>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</si>
  <si>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</si>
  <si>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</si>
  <si>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</si>
  <si>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</si>
  <si>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</si>
  <si>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</si>
  <si>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</si>
  <si>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</si>
  <si>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</si>
  <si>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</si>
  <si>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</si>
  <si>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</si>
  <si>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</si>
  <si>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</si>
  <si>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</si>
  <si>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</si>
  <si>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</si>
  <si>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</si>
  <si>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</si>
  <si>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</si>
  <si>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</si>
  <si>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</si>
  <si>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</si>
  <si>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</si>
  <si>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</si>
  <si>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</si>
  <si>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</si>
  <si>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</si>
  <si>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</si>
  <si>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</si>
  <si>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</si>
  <si>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</si>
  <si>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</si>
  <si>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</si>
  <si>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</si>
  <si>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</si>
  <si>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</si>
  <si>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</si>
  <si>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</si>
  <si>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</si>
  <si>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</si>
  <si>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</si>
  <si>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</si>
  <si>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</si>
  <si>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</si>
  <si>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</si>
  <si>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</si>
  <si>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</si>
  <si>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</si>
  <si>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</si>
  <si>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</si>
  <si>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</si>
  <si>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</si>
  <si>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</si>
  <si>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</si>
  <si>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</si>
  <si>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</si>
  <si>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</si>
  <si>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</si>
  <si>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</si>
  <si>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</si>
  <si>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</si>
  <si>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</si>
  <si>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</si>
  <si>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</si>
  <si>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</si>
  <si>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</si>
  <si>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</si>
  <si>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</si>
  <si>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</si>
  <si>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</si>
  <si>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</si>
  <si>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</si>
  <si>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</si>
  <si>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</si>
  <si>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</si>
  <si>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</si>
  <si>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</si>
  <si>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</si>
  <si>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</si>
  <si>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</si>
  <si>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</si>
  <si>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</si>
  <si>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</si>
  <si>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</si>
  <si>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</si>
  <si>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</si>
  <si>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</si>
  <si>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</si>
  <si>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</si>
  <si>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</si>
  <si>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</si>
  <si>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</si>
  <si>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</si>
  <si>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</si>
  <si>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</si>
  <si>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</si>
  <si>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</si>
  <si>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</si>
  <si>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</si>
  <si>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</si>
  <si>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</si>
  <si>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</si>
  <si>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</si>
  <si>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</si>
  <si>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</si>
  <si>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</si>
  <si>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</si>
  <si>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</si>
  <si>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</si>
  <si>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</si>
  <si>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</si>
  <si>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</si>
  <si>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</si>
  <si>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</si>
  <si>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</si>
  <si>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</si>
  <si>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</si>
  <si>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</si>
  <si>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</si>
  <si>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</si>
  <si>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</si>
  <si>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</si>
  <si>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</si>
  <si>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</si>
  <si>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</si>
  <si>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</si>
  <si>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</si>
  <si>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</si>
  <si>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</si>
  <si>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</si>
  <si>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</si>
  <si>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</si>
  <si>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</si>
  <si>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</si>
  <si>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</si>
  <si>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</si>
  <si>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</si>
  <si>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</si>
  <si>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</si>
  <si>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</si>
  <si>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</si>
  <si>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</si>
  <si>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</si>
  <si>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</si>
  <si>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</si>
  <si>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</si>
  <si>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</si>
  <si>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</si>
  <si>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</si>
  <si>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</si>
  <si>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</si>
  <si>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</si>
  <si>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</si>
  <si>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</si>
  <si>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</si>
  <si>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</si>
  <si>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</si>
  <si>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</si>
  <si>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</si>
  <si>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</si>
  <si>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</si>
  <si>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</si>
  <si>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</si>
  <si>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</si>
  <si>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</si>
  <si>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</si>
  <si>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</si>
  <si>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</si>
  <si>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</si>
  <si>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</si>
  <si>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</si>
  <si>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</si>
  <si>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</si>
  <si>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</si>
  <si>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</si>
  <si>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</si>
  <si>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</si>
  <si>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</si>
  <si>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</si>
  <si>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</si>
  <si>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</si>
  <si>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</si>
  <si>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</si>
  <si>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</si>
  <si>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</si>
  <si>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</si>
  <si>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</si>
  <si>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</si>
  <si>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</si>
  <si>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</si>
  <si>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</si>
  <si>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</si>
  <si>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</si>
  <si>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</si>
  <si>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</si>
  <si>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</si>
  <si>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</si>
  <si>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</si>
  <si>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</si>
  <si>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</si>
  <si>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</si>
  <si>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</si>
  <si>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</si>
  <si>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</si>
  <si>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</si>
  <si>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</si>
  <si>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</si>
  <si>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</si>
  <si>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</si>
  <si>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</si>
  <si>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</si>
  <si>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</si>
  <si>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</si>
  <si>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</si>
  <si>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</si>
  <si>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</si>
  <si>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</si>
  <si>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</si>
  <si>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</si>
  <si>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</si>
  <si>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</si>
  <si>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</si>
  <si>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</si>
  <si>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</si>
  <si>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</si>
  <si>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</si>
  <si>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</si>
  <si>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</si>
  <si>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</si>
  <si>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</si>
  <si>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</si>
  <si>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</si>
  <si>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</si>
  <si>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</si>
  <si>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</si>
  <si>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</si>
  <si>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</si>
  <si>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</si>
  <si>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</si>
  <si>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</si>
  <si>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</si>
  <si>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</si>
  <si>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</si>
  <si>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</si>
  <si>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</si>
  <si>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</si>
  <si>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</si>
  <si>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</si>
  <si>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</si>
  <si>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</si>
  <si>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</si>
  <si>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</si>
  <si>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</si>
  <si>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</si>
  <si>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</si>
  <si>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</si>
  <si>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</si>
  <si>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</si>
  <si>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</si>
  <si>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</si>
  <si>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</si>
  <si>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</si>
  <si>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</si>
  <si>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</si>
  <si>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</si>
  <si>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</si>
  <si>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</si>
  <si>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</si>
  <si>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</si>
  <si>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</si>
  <si>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</si>
  <si>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</si>
  <si>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</si>
  <si>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</si>
  <si>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</si>
  <si>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</si>
  <si>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</si>
  <si>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</si>
  <si>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</si>
  <si>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</si>
  <si>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</si>
  <si>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</si>
  <si>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</si>
  <si>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</si>
  <si>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</si>
  <si>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</si>
  <si>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</si>
  <si>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</si>
  <si>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</si>
  <si>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</si>
  <si>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</si>
  <si>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</si>
  <si>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</si>
  <si>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</si>
  <si>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</si>
  <si>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</si>
  <si>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</si>
  <si>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</si>
  <si>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</si>
  <si>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</si>
  <si>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</si>
  <si>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</si>
  <si>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</si>
  <si>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</si>
  <si>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</si>
  <si>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</si>
  <si>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</si>
  <si>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</si>
  <si>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</si>
  <si>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</si>
  <si>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</si>
  <si>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</si>
  <si>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</si>
  <si>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</si>
  <si>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</si>
  <si>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</si>
  <si>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</si>
  <si>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</si>
  <si>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</si>
  <si>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</si>
  <si>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</si>
  <si>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</si>
  <si>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</si>
  <si>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</si>
  <si>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</si>
  <si>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</si>
  <si>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</si>
  <si>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</si>
  <si>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</si>
  <si>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</si>
  <si>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</si>
  <si>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</si>
  <si>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</si>
  <si>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</si>
  <si>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</si>
  <si>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</si>
  <si>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</si>
  <si>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</si>
  <si>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</si>
  <si>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</si>
  <si>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</si>
  <si>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</si>
  <si>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</si>
  <si>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</si>
  <si>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</si>
  <si>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</si>
  <si>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</si>
  <si>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</si>
  <si>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</si>
  <si>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</si>
  <si>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</si>
  <si>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</si>
  <si>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</si>
  <si>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</si>
  <si>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</si>
  <si>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</si>
  <si>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</si>
  <si>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</si>
  <si>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</si>
  <si>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</si>
  <si>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</si>
  <si>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</si>
  <si>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</si>
  <si>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</si>
  <si>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</si>
  <si>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</si>
  <si>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</si>
  <si>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</si>
  <si>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</si>
  <si>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</si>
  <si>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</si>
  <si>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</si>
  <si>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</si>
  <si>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</si>
  <si>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</si>
  <si>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</si>
  <si>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</si>
  <si>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</si>
  <si>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</si>
  <si>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</si>
  <si>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</si>
  <si>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</si>
  <si>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</si>
  <si>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</si>
  <si>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</si>
  <si>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</si>
  <si>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</si>
  <si>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</si>
  <si>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</si>
  <si>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</si>
  <si>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</si>
  <si>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</si>
  <si>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</si>
  <si>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</si>
  <si>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</si>
  <si>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</si>
  <si>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</si>
  <si>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</si>
  <si>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</si>
  <si>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</si>
  <si>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</si>
  <si>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</si>
  <si>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</si>
  <si>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</si>
  <si>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</si>
  <si>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</si>
  <si>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</si>
  <si>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</si>
  <si>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</si>
  <si>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</si>
  <si>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</si>
  <si>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</si>
  <si>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</si>
  <si>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</si>
  <si>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</si>
  <si>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</si>
  <si>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</si>
  <si>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</si>
  <si>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</si>
  <si>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</si>
  <si>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</si>
  <si>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</si>
  <si>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</si>
  <si>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</si>
  <si>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</si>
  <si>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</si>
  <si>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</si>
  <si>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</si>
  <si>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</si>
  <si>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</si>
  <si>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</si>
  <si>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</si>
  <si>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</si>
  <si>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</si>
  <si>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</si>
  <si>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</si>
  <si>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</si>
  <si>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</si>
  <si>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</si>
  <si>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</si>
  <si>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</si>
  <si>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</si>
  <si>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</si>
  <si>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</si>
  <si>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</si>
  <si>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</si>
  <si>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</si>
  <si>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</si>
  <si>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</si>
  <si>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</si>
  <si>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</si>
  <si>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</si>
  <si>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</si>
  <si>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</si>
  <si>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</si>
  <si>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</si>
  <si>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</si>
  <si>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</si>
  <si>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</si>
  <si>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</si>
  <si>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</si>
  <si>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</si>
  <si>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</si>
  <si>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</si>
  <si>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</si>
  <si>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</si>
  <si>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</si>
  <si>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</si>
  <si>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</si>
  <si>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</si>
  <si>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</si>
  <si>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</si>
  <si>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</si>
  <si>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</si>
  <si>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</si>
  <si>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</si>
  <si>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</si>
  <si>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</si>
  <si>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</si>
  <si>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</si>
  <si>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</si>
  <si>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</si>
  <si>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</si>
  <si>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</si>
  <si>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</si>
  <si>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</si>
  <si>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</si>
  <si>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</si>
  <si>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</si>
  <si>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</si>
  <si>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</si>
  <si>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</si>
  <si>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</si>
  <si>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</si>
  <si>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</si>
  <si>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</si>
  <si>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</si>
  <si>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</si>
  <si>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</si>
  <si>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</si>
  <si>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</si>
  <si>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</si>
  <si>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</si>
  <si>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</si>
  <si>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</si>
  <si>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</si>
  <si>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</si>
  <si>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</si>
  <si>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</si>
  <si>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</si>
  <si>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</si>
  <si>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</si>
  <si>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</si>
  <si>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</si>
  <si>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</si>
  <si>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</si>
  <si>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</si>
  <si>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</si>
  <si>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</si>
  <si>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</si>
  <si>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</si>
  <si>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</si>
  <si>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</si>
  <si>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</si>
  <si>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</si>
  <si>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</si>
  <si>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</si>
  <si>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</si>
  <si>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</si>
  <si>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</si>
  <si>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</si>
  <si>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</si>
  <si>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</si>
  <si>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</si>
  <si>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</si>
  <si>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</si>
  <si>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</si>
  <si>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</si>
  <si>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</si>
  <si>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</si>
  <si>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</si>
  <si>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</si>
  <si>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</si>
  <si>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</si>
  <si>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</si>
  <si>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</si>
  <si>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</si>
  <si>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</si>
  <si>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</si>
  <si>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</si>
  <si>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</si>
  <si>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</si>
  <si>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</si>
  <si>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</si>
  <si>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</si>
  <si>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</si>
  <si>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</si>
  <si>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</si>
  <si>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</si>
  <si>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</si>
  <si>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</si>
  <si>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</si>
  <si>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</si>
  <si>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</si>
  <si>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</si>
  <si>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</si>
  <si>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</si>
  <si>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</si>
  <si>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</si>
  <si>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</si>
  <si>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</si>
  <si>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</si>
  <si>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</si>
  <si>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</si>
  <si>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</si>
  <si>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</si>
  <si>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</si>
  <si>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</si>
  <si>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</si>
  <si>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</si>
  <si>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</si>
  <si>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</si>
  <si>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</si>
  <si>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</si>
  <si>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</si>
  <si>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</si>
  <si>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</si>
  <si>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</si>
  <si>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</si>
  <si>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</si>
  <si>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</si>
  <si>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</si>
  <si>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</si>
  <si>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</si>
  <si>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</si>
  <si>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</si>
  <si>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</si>
  <si>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</si>
  <si>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</si>
  <si>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</si>
  <si>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</si>
  <si>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</si>
  <si>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</si>
  <si>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</si>
  <si>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</si>
  <si>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</si>
  <si>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</si>
  <si>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</si>
  <si>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</si>
  <si>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</si>
  <si>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</si>
  <si>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</si>
  <si>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</si>
  <si>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</si>
  <si>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</si>
  <si>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</si>
  <si>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</si>
  <si>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</si>
  <si>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</si>
  <si>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</si>
  <si>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</si>
  <si>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</si>
  <si>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</si>
  <si>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</si>
  <si>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</si>
  <si>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</si>
  <si>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</si>
  <si>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</si>
  <si>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</si>
  <si>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</si>
  <si>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</si>
  <si>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</si>
  <si>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</si>
  <si>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</si>
  <si>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</si>
  <si>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</si>
  <si>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</si>
  <si>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</si>
  <si>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</si>
  <si>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</si>
  <si>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</si>
  <si>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</si>
  <si>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</si>
  <si>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</si>
  <si>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</si>
  <si>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</si>
  <si>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</si>
  <si>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</si>
  <si>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</si>
  <si>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</si>
  <si>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</si>
  <si>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</si>
  <si>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</si>
  <si>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</si>
  <si>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</si>
  <si>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</si>
  <si>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</si>
  <si>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</si>
  <si>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</si>
  <si>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</si>
  <si>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</si>
  <si>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</si>
  <si>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</si>
  <si>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</si>
  <si>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</si>
  <si>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</si>
  <si>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</si>
  <si>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</si>
  <si>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</si>
  <si>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</si>
  <si>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</si>
  <si>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</si>
  <si>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</si>
  <si>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</si>
  <si>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</si>
  <si>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</si>
  <si>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</si>
  <si>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</si>
  <si>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</si>
  <si>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</si>
  <si>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</si>
  <si>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</si>
  <si>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</si>
  <si>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</si>
  <si>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</si>
  <si>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</si>
  <si>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</si>
  <si>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</si>
  <si>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</si>
  <si>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</si>
  <si>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</si>
  <si>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</si>
  <si>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</si>
  <si>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</si>
  <si>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</si>
  <si>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</si>
  <si>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</si>
  <si>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</si>
  <si>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</si>
  <si>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</si>
  <si>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</si>
  <si>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</si>
  <si>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</si>
  <si>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</si>
  <si>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</si>
  <si>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</si>
  <si>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</si>
  <si>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</si>
  <si>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</si>
  <si>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</si>
  <si>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</si>
  <si>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</si>
  <si>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</si>
  <si>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</si>
  <si>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</si>
  <si>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</si>
  <si>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</si>
  <si>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</si>
  <si>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</si>
  <si>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</si>
  <si>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</si>
  <si>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</si>
  <si>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</si>
  <si>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</si>
  <si>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</si>
  <si>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</si>
  <si>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</si>
  <si>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</si>
  <si>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</si>
  <si>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</si>
  <si>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</si>
  <si>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</si>
  <si>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</si>
  <si>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</si>
  <si>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</si>
  <si>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</si>
  <si>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</si>
  <si>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</si>
  <si>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</si>
  <si>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</si>
  <si>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</si>
  <si>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</si>
  <si>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</si>
  <si>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</si>
  <si>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</si>
  <si>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</si>
  <si>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</si>
  <si>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</si>
  <si>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</si>
  <si>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</si>
  <si>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</si>
  <si>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</si>
  <si>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</si>
  <si>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</si>
  <si>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</si>
  <si>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</si>
  <si>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</si>
  <si>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</si>
  <si>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</si>
  <si>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</si>
  <si>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</si>
  <si>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</si>
  <si>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</si>
  <si>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</si>
  <si>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</si>
  <si>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</si>
  <si>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</si>
  <si>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</si>
  <si>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</si>
  <si>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</si>
  <si>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</si>
  <si>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</si>
  <si>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</si>
  <si>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</si>
  <si>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</si>
  <si>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</si>
  <si>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</si>
  <si>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</si>
  <si>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</si>
  <si>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</si>
  <si>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</si>
  <si>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</si>
  <si>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</si>
  <si>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</si>
  <si>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</si>
  <si>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</si>
  <si>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</si>
  <si>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</si>
  <si>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</si>
  <si>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</si>
  <si>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</si>
  <si>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</si>
  <si>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</si>
  <si>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</si>
  <si>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</si>
  <si>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</si>
  <si>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</si>
  <si>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</si>
  <si>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</si>
  <si>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</si>
  <si>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</si>
  <si>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</si>
  <si>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</si>
  <si>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</si>
  <si>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</si>
  <si>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</si>
  <si>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</si>
  <si>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</si>
  <si>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</si>
  <si>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</si>
  <si>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</si>
  <si>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</si>
  <si>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</si>
  <si>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</si>
  <si>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</si>
  <si>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</si>
  <si>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</si>
  <si>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</si>
  <si>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</si>
  <si>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</si>
  <si>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</si>
  <si>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</si>
  <si>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</si>
  <si>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</si>
  <si>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</si>
  <si>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</si>
  <si>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</si>
  <si>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</si>
  <si>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</si>
  <si>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</si>
  <si>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</si>
  <si>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</si>
  <si>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</si>
  <si>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</si>
  <si>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</si>
  <si>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</si>
  <si>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</si>
  <si>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</si>
  <si>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</si>
  <si>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</si>
  <si>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</si>
  <si>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</si>
  <si>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</si>
  <si>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</si>
  <si>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</si>
  <si>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</si>
  <si>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</si>
  <si>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</si>
  <si>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</si>
  <si>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</si>
  <si>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</si>
  <si>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</si>
  <si>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</si>
  <si>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</si>
  <si>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</si>
  <si>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</si>
  <si>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</si>
  <si>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</si>
  <si>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</si>
  <si>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</si>
  <si>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</si>
  <si>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</si>
  <si>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</si>
  <si>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</si>
  <si>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</si>
  <si>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</si>
  <si>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</si>
  <si>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</si>
  <si>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</si>
  <si>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</si>
  <si>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</si>
  <si>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</si>
  <si>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</si>
  <si>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</si>
  <si>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</si>
  <si>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</si>
  <si>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</si>
  <si>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</si>
  <si>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</si>
  <si>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</si>
  <si>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</si>
  <si>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</si>
  <si>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</si>
  <si>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</si>
  <si>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</si>
  <si>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</si>
  <si>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</si>
  <si>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</si>
  <si>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</si>
  <si>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</si>
  <si>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</si>
  <si>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</si>
  <si>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</si>
  <si>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</si>
  <si>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</si>
  <si>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</si>
  <si>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</si>
  <si>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</si>
  <si>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</si>
  <si>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</si>
  <si>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</si>
  <si>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</si>
  <si>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</si>
  <si>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</si>
  <si>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</si>
  <si>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</si>
  <si>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</si>
  <si>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</si>
  <si>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</si>
  <si>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</si>
  <si>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</si>
  <si>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</si>
  <si>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</si>
  <si>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</si>
  <si>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</si>
  <si>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</si>
  <si>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</si>
  <si>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</si>
  <si>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</si>
  <si>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</si>
  <si>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</si>
  <si>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</si>
  <si>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</si>
  <si>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</si>
  <si>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</si>
  <si>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</si>
  <si>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</si>
  <si>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</si>
  <si>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</si>
  <si>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</si>
  <si>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</si>
  <si>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</si>
  <si>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</si>
  <si>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</si>
  <si>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</si>
  <si>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</si>
  <si>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</si>
  <si>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</si>
  <si>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</si>
  <si>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</si>
  <si>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</si>
  <si>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</si>
  <si>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</si>
  <si>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</si>
  <si>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</si>
  <si>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</si>
  <si>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</si>
  <si>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</si>
  <si>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</si>
  <si>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</si>
  <si>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</si>
  <si>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</si>
  <si>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</si>
  <si>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</si>
  <si>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</si>
  <si>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</si>
  <si>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</si>
  <si>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</si>
  <si>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</si>
  <si>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</si>
  <si>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</si>
  <si>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</si>
  <si>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</si>
  <si>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</si>
  <si>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</si>
  <si>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</si>
  <si>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</si>
  <si>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</si>
  <si>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</si>
  <si>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</si>
  <si>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</si>
  <si>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</si>
  <si>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</si>
  <si>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</si>
  <si>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</si>
  <si>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</si>
  <si>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</si>
  <si>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</si>
  <si>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</si>
  <si>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</si>
  <si>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</si>
  <si>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</si>
  <si>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</si>
  <si>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</si>
  <si>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</si>
  <si>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</si>
  <si>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</si>
  <si>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</si>
  <si>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</si>
  <si>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</si>
  <si>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</si>
  <si>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</si>
  <si>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</si>
  <si>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</si>
  <si>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</si>
  <si>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</si>
  <si>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</si>
  <si>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</si>
  <si>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</si>
  <si>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</si>
  <si>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</si>
  <si>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</si>
  <si>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</si>
  <si>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</si>
  <si>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</si>
  <si>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</si>
  <si>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</si>
  <si>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</si>
  <si>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</si>
  <si>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</si>
  <si>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</si>
  <si>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</si>
  <si>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</si>
  <si>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</si>
  <si>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</si>
  <si>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</si>
  <si>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</si>
  <si>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</si>
  <si>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</si>
  <si>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</si>
  <si>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</si>
  <si>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</si>
  <si>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</si>
  <si>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</si>
  <si>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</si>
  <si>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</si>
  <si>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</si>
  <si>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</si>
  <si>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</si>
  <si>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</si>
  <si>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</si>
  <si>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</si>
  <si>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</si>
  <si>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</si>
  <si>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</si>
  <si>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</si>
  <si>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</si>
  <si>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</si>
  <si>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</si>
  <si>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</si>
  <si>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</si>
  <si>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</si>
  <si>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</si>
  <si>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</si>
  <si>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</si>
  <si>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</si>
  <si>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</si>
  <si>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</si>
  <si>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</si>
  <si>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</si>
  <si>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</si>
  <si>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</si>
  <si>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</si>
  <si>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</si>
  <si>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</si>
  <si>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</si>
  <si>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</si>
  <si>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</si>
  <si>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</si>
  <si>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</si>
  <si>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</si>
  <si>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</si>
  <si>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</si>
  <si>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</si>
  <si>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</si>
  <si>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</si>
  <si>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</si>
  <si>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</si>
  <si>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</si>
  <si>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</si>
  <si>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</si>
  <si>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</si>
  <si>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</si>
  <si>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</si>
  <si>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</si>
  <si>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</si>
  <si>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</si>
  <si>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</si>
  <si>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</si>
  <si>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</si>
  <si>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</si>
  <si>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</si>
  <si>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</si>
  <si>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</si>
  <si>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</si>
  <si>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</si>
  <si>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</si>
  <si>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</si>
  <si>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</si>
  <si>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</si>
  <si>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</si>
  <si>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</si>
  <si>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</si>
  <si>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</si>
  <si>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</si>
  <si>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</si>
  <si>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</si>
  <si>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</si>
  <si>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</si>
  <si>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</si>
  <si>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</si>
  <si>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</si>
  <si>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</si>
  <si>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</si>
  <si>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</si>
  <si>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</si>
  <si>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</si>
  <si>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</si>
  <si>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</si>
  <si>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</si>
  <si>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</si>
  <si>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</si>
  <si>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</si>
  <si>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</si>
  <si>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</si>
  <si>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</si>
  <si>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</si>
  <si>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</si>
  <si>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</si>
  <si>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</si>
  <si>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</si>
  <si>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</si>
  <si>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</si>
  <si>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</si>
  <si>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</si>
  <si>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</si>
  <si>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</si>
  <si>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</si>
  <si>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</si>
  <si>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</si>
  <si>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</si>
  <si>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</si>
  <si>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</si>
  <si>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</si>
  <si>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</si>
  <si>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</si>
  <si>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</si>
  <si>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</si>
  <si>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</si>
  <si>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</si>
  <si>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</si>
  <si>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</si>
  <si>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</si>
  <si>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</si>
  <si>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</si>
  <si>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</si>
  <si>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</si>
  <si>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</si>
  <si>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</si>
  <si>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</si>
  <si>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</si>
  <si>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</si>
  <si>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</si>
  <si>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</si>
  <si>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</si>
  <si>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</si>
  <si>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</si>
  <si>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</si>
  <si>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</si>
  <si>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</si>
  <si>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</si>
  <si>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</si>
  <si>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</si>
  <si>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</si>
  <si>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</si>
  <si>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</si>
  <si>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</si>
  <si>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</si>
  <si>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</si>
  <si>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</si>
  <si>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</si>
  <si>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</si>
  <si>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</si>
  <si>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</si>
  <si>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</si>
  <si>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</si>
  <si>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</si>
  <si>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</si>
  <si>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</si>
  <si>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</si>
  <si>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</si>
  <si>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</si>
  <si>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</si>
  <si>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</si>
  <si>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</si>
  <si>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</si>
  <si>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</si>
  <si>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</si>
  <si>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</si>
  <si>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</si>
  <si>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</si>
  <si>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</si>
  <si>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</si>
  <si>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</si>
  <si>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</si>
  <si>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</si>
  <si>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</si>
  <si>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</si>
  <si>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</si>
  <si>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</si>
  <si>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</si>
  <si>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</si>
  <si>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</si>
  <si>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</si>
  <si>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</si>
  <si>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</si>
  <si>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</si>
  <si>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</si>
  <si>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</si>
  <si>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</si>
  <si>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</si>
  <si>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</si>
  <si>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</si>
  <si>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</si>
  <si>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</si>
  <si>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</si>
  <si>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</si>
  <si>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</si>
  <si>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</si>
  <si>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</si>
  <si>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</si>
  <si>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</si>
  <si>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</si>
  <si>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</si>
  <si>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</si>
  <si>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</si>
  <si>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</si>
  <si>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</si>
  <si>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</si>
  <si>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</si>
  <si>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</si>
  <si>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</si>
  <si>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</si>
  <si>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</si>
  <si>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</si>
  <si>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</si>
  <si>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</si>
  <si>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</si>
  <si>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</si>
  <si>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</si>
  <si>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</si>
  <si>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</si>
  <si>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</si>
  <si>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</si>
  <si>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</si>
  <si>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</si>
  <si>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</si>
  <si>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</si>
  <si>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</si>
  <si>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</si>
  <si>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</si>
  <si>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</si>
  <si>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</si>
  <si>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</si>
  <si>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</si>
  <si>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</si>
  <si>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</si>
  <si>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</si>
  <si>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</si>
  <si>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</si>
  <si>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</si>
  <si>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</si>
  <si>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</si>
  <si>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</si>
  <si>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</si>
  <si>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</si>
  <si>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</si>
  <si>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</si>
  <si>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</si>
  <si>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</si>
  <si>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</si>
  <si>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</si>
  <si>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</si>
  <si>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</si>
  <si>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</si>
  <si>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</si>
  <si>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</si>
  <si>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</si>
  <si>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</si>
  <si>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</si>
  <si>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</si>
  <si>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</si>
  <si>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</si>
  <si>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</si>
  <si>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</si>
  <si>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</si>
  <si>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</si>
  <si>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</si>
  <si>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</si>
  <si>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</si>
  <si>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</si>
  <si>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</si>
  <si>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</si>
  <si>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</si>
  <si>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</si>
  <si>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</si>
  <si>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</si>
  <si>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</si>
  <si>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</si>
  <si>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</si>
  <si>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</si>
  <si>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</si>
  <si>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</si>
  <si>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</si>
  <si>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</si>
  <si>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</si>
  <si>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</si>
  <si>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</si>
  <si>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</si>
  <si>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</si>
  <si>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</si>
  <si>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</si>
  <si>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</si>
  <si>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</si>
  <si>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</si>
  <si>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</si>
  <si>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</si>
  <si>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</si>
  <si>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</si>
  <si>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</si>
  <si>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</si>
  <si>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</si>
  <si>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</si>
  <si>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</si>
  <si>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</si>
  <si>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</si>
  <si>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</si>
  <si>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</si>
  <si>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</si>
  <si>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</si>
  <si>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</si>
  <si>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</si>
  <si>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</si>
  <si>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</si>
  <si>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</si>
  <si>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</si>
  <si>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</si>
  <si>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</si>
  <si>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</si>
  <si>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</si>
  <si>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</si>
  <si>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</si>
  <si>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</si>
  <si>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</si>
  <si>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</si>
  <si>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</si>
  <si>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</si>
  <si>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</si>
  <si>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</si>
  <si>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</si>
  <si>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</si>
  <si>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</si>
  <si>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</si>
  <si>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</si>
  <si>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</si>
  <si>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</si>
  <si>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</si>
  <si>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</si>
  <si>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</si>
  <si>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</si>
  <si>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</si>
  <si>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</si>
  <si>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</si>
  <si>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</si>
  <si>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</si>
  <si>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</si>
  <si>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</si>
  <si>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</si>
  <si>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</si>
  <si>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</si>
  <si>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</si>
  <si>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</si>
  <si>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</si>
  <si>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</si>
  <si>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</si>
  <si>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</si>
  <si>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</si>
  <si>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</si>
  <si>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</si>
  <si>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</si>
  <si>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</si>
  <si>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</si>
  <si>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</si>
  <si>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</si>
  <si>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</si>
  <si>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</si>
  <si>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</si>
  <si>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</si>
  <si>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</si>
  <si>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</si>
  <si>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</si>
  <si>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</si>
  <si>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</si>
  <si>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</si>
  <si>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</si>
  <si>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</si>
  <si>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</si>
  <si>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</si>
  <si>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</si>
  <si>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</si>
  <si>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</si>
  <si>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</si>
  <si>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</si>
  <si>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</si>
  <si>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</si>
  <si>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</si>
  <si>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</si>
  <si>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</si>
  <si>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</si>
  <si>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</si>
  <si>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</si>
  <si>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</si>
  <si>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</si>
  <si>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</si>
  <si>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</si>
  <si>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</si>
  <si>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</si>
  <si>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</si>
  <si>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</si>
  <si>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</si>
  <si>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</si>
  <si>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</si>
  <si>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</si>
  <si>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</si>
  <si>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</si>
  <si>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</si>
  <si>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</si>
  <si>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</si>
  <si>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</si>
  <si>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</si>
  <si>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</si>
  <si>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</si>
  <si>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</si>
  <si>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</si>
  <si>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</si>
  <si>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</si>
  <si>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</si>
  <si>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</si>
  <si>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</si>
  <si>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</si>
  <si>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</si>
  <si>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</si>
  <si>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</si>
  <si>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</si>
  <si>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</si>
  <si>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</si>
  <si>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</si>
  <si>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</si>
  <si>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</si>
  <si>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</si>
  <si>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</si>
  <si>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</si>
  <si>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</si>
  <si>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</si>
  <si>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</si>
  <si>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</si>
  <si>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</si>
  <si>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</si>
  <si>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</si>
  <si>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</si>
  <si>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</si>
  <si>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</si>
  <si>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</si>
  <si>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</si>
  <si>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</si>
  <si>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</si>
  <si>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</si>
  <si>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</si>
  <si>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</si>
  <si>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</si>
  <si>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</si>
  <si>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</si>
  <si>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</si>
  <si>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</si>
  <si>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</si>
  <si>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</si>
  <si>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</si>
  <si>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</si>
  <si>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</si>
  <si>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</si>
  <si>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</si>
  <si>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</si>
  <si>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</si>
  <si>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</si>
  <si>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</si>
  <si>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</si>
  <si>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</si>
  <si>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</si>
  <si>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</si>
  <si>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</si>
  <si>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</si>
  <si>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</si>
  <si>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</si>
  <si>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</si>
  <si>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</si>
  <si>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</si>
  <si>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</si>
  <si>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</si>
  <si>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</si>
  <si>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</si>
  <si>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</si>
  <si>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</si>
  <si>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</si>
  <si>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</si>
  <si>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</si>
  <si>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</si>
  <si>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</si>
  <si>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</si>
  <si>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</si>
  <si>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</si>
  <si>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</si>
  <si>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</si>
  <si>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</si>
  <si>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</si>
  <si>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</si>
  <si>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</si>
  <si>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</si>
  <si>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</si>
  <si>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</si>
  <si>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</si>
  <si>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</si>
  <si>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</si>
  <si>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</si>
  <si>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</si>
  <si>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</si>
  <si>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</si>
  <si>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</si>
  <si>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</si>
  <si>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</si>
  <si>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</si>
  <si>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</si>
  <si>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</si>
  <si>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</si>
  <si>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</si>
  <si>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</si>
  <si>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</si>
  <si>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</si>
  <si>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</si>
  <si>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</si>
  <si>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</si>
  <si>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</si>
  <si>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</si>
  <si>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</si>
  <si>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</si>
  <si>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</si>
  <si>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</si>
  <si>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</si>
  <si>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</si>
  <si>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</si>
  <si>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</si>
  <si>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</si>
  <si>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</si>
  <si>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</si>
  <si>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</si>
  <si>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</si>
  <si>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</si>
  <si>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</si>
  <si>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</si>
  <si>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</si>
  <si>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</si>
  <si>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</si>
  <si>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</si>
  <si>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</si>
  <si>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</si>
  <si>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</si>
  <si>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</si>
  <si>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</si>
  <si>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</si>
  <si>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</si>
  <si>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</si>
  <si>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</si>
  <si>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</si>
  <si>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</si>
  <si>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</si>
  <si>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</si>
  <si>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</si>
  <si>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</si>
  <si>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</si>
  <si>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</si>
  <si>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</si>
  <si>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</si>
  <si>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</si>
  <si>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</si>
  <si>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</si>
  <si>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</si>
  <si>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</si>
  <si>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</si>
  <si>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</si>
  <si>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</si>
  <si>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</si>
  <si>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</si>
  <si>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</si>
  <si>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</si>
  <si>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</si>
  <si>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</si>
  <si>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</si>
  <si>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</si>
  <si>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</si>
  <si>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</si>
  <si>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</si>
  <si>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</si>
  <si>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</si>
  <si>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</si>
  <si>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</si>
  <si>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</si>
  <si>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</si>
  <si>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</si>
  <si>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</si>
  <si>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</si>
  <si>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</si>
  <si>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</si>
  <si>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</si>
  <si>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</si>
  <si>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</si>
  <si>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</si>
  <si>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</si>
  <si>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</si>
  <si>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</si>
  <si>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</si>
  <si>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</si>
  <si>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</si>
  <si>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</si>
  <si>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</si>
  <si>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</si>
  <si>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</si>
  <si>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</si>
  <si>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</si>
  <si>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</si>
  <si>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</si>
  <si>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</si>
  <si>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</si>
  <si>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</si>
  <si>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</si>
  <si>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</si>
  <si>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</si>
  <si>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</si>
  <si>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</si>
  <si>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</si>
  <si>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</si>
  <si>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</si>
  <si>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</si>
  <si>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</si>
  <si>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</si>
  <si>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</si>
  <si>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</si>
  <si>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</si>
  <si>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</si>
  <si>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</si>
  <si>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</si>
  <si>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</si>
  <si>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</si>
  <si>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</si>
  <si>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</si>
  <si>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</si>
  <si>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</si>
  <si>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</si>
  <si>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</si>
  <si>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</si>
  <si>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</si>
  <si>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</si>
  <si>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</si>
  <si>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</si>
  <si>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</si>
  <si>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</si>
  <si>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</si>
  <si>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</si>
  <si>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</si>
  <si>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</si>
  <si>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</si>
  <si>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</si>
  <si>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</si>
  <si>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</si>
  <si>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</si>
  <si>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</si>
  <si>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</si>
  <si>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</si>
  <si>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</si>
  <si>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</si>
  <si>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</si>
  <si>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</si>
  <si>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</si>
  <si>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</si>
  <si>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</si>
  <si>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</si>
  <si>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</si>
  <si>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</si>
  <si>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</si>
  <si>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</si>
  <si>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</si>
  <si>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</si>
  <si>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</si>
  <si>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</si>
  <si>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</si>
  <si>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</si>
  <si>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</si>
  <si>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</si>
  <si>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</si>
  <si>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</si>
  <si>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</si>
  <si>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</si>
  <si>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</si>
  <si>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</si>
  <si>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</si>
  <si>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</si>
  <si>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</si>
  <si>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</si>
  <si>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</si>
  <si>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</si>
  <si>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</si>
  <si>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</si>
  <si>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</si>
  <si>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</si>
  <si>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</si>
  <si>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</si>
  <si>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</si>
  <si>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</si>
  <si>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</si>
  <si>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</si>
  <si>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</si>
  <si>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</si>
  <si>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</si>
  <si>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</si>
  <si>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</si>
  <si>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</si>
  <si>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</si>
  <si>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</si>
  <si>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</si>
  <si>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</si>
  <si>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</si>
  <si>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</si>
  <si>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</si>
  <si>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</si>
  <si>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</si>
  <si>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</si>
  <si>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</si>
  <si>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</si>
  <si>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</si>
  <si>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</si>
  <si>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</si>
  <si>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</si>
  <si>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</si>
  <si>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</si>
  <si>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</si>
  <si>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</si>
  <si>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</si>
  <si>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</si>
  <si>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</si>
  <si>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</si>
  <si>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</si>
  <si>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</si>
  <si>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</si>
  <si>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</si>
  <si>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</si>
  <si>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</si>
  <si>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</si>
  <si>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</si>
  <si>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</si>
  <si>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</si>
  <si>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</si>
  <si>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</si>
  <si>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</si>
  <si>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</si>
  <si>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</si>
  <si>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</si>
  <si>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</si>
  <si>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</si>
  <si>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</si>
  <si>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</si>
  <si>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</si>
  <si>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</si>
  <si>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</si>
  <si>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</si>
  <si>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</si>
  <si>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</si>
  <si>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</si>
  <si>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</si>
  <si>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</si>
  <si>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</si>
  <si>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</si>
  <si>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</si>
  <si>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</si>
  <si>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</si>
  <si>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</si>
  <si>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</si>
  <si>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</si>
  <si>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</si>
  <si>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</si>
  <si>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</si>
  <si>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</si>
  <si>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</si>
  <si>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</si>
  <si>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</si>
  <si>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</si>
  <si>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</si>
  <si>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</si>
  <si>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</si>
  <si>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</si>
  <si>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</si>
  <si>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</si>
  <si>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</si>
  <si>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</si>
  <si>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</si>
  <si>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</si>
  <si>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</si>
  <si>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</si>
  <si>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</si>
  <si>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</si>
  <si>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</si>
  <si>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</si>
  <si>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</si>
  <si>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</si>
  <si>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</si>
  <si>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</si>
  <si>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</si>
  <si>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</si>
  <si>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</si>
  <si>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</si>
  <si>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</si>
  <si>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</si>
  <si>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</si>
  <si>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</si>
  <si>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</si>
  <si>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</si>
  <si>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</si>
  <si>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</si>
  <si>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</si>
  <si>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</si>
  <si>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</si>
  <si>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</si>
  <si>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</si>
  <si>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</si>
  <si>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</si>
  <si>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</si>
  <si>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</si>
  <si>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</si>
  <si>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</si>
  <si>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</si>
  <si>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</si>
  <si>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</si>
  <si>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</si>
  <si>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</si>
  <si>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</si>
  <si>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</si>
  <si>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</si>
  <si>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</si>
  <si>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</si>
  <si>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</si>
  <si>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</si>
  <si>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</si>
  <si>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</si>
  <si>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</si>
  <si>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</si>
  <si>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</si>
  <si>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</si>
  <si>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</si>
  <si>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</si>
  <si>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</si>
  <si>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</si>
  <si>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</si>
  <si>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</si>
  <si>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</si>
  <si>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</si>
  <si>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</si>
  <si>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</si>
  <si>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</si>
  <si>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</si>
  <si>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</si>
  <si>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</si>
  <si>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</si>
  <si>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</si>
  <si>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</si>
  <si>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</si>
  <si>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</si>
  <si>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</si>
  <si>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</si>
  <si>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</si>
  <si>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</si>
  <si>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</si>
  <si>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</si>
  <si>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</si>
  <si>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</si>
  <si>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</si>
  <si>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</si>
  <si>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</si>
  <si>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</si>
  <si>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</si>
  <si>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</si>
  <si>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</si>
  <si>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</si>
  <si>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</si>
  <si>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</si>
  <si>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</si>
  <si>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</si>
  <si>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</si>
  <si>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</si>
  <si>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</si>
  <si>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</si>
  <si>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</si>
  <si>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</si>
  <si>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</si>
  <si>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</si>
  <si>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</si>
  <si>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</si>
  <si>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</si>
  <si>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</si>
  <si>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</si>
  <si>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</si>
  <si>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</si>
  <si>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</si>
  <si>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</si>
  <si>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</si>
  <si>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</si>
  <si>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</si>
  <si>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</si>
  <si>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</si>
  <si>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</si>
  <si>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</si>
  <si>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</si>
  <si>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</si>
  <si>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</si>
  <si>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</si>
  <si>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</si>
  <si>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</si>
  <si>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</si>
  <si>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</si>
  <si>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</si>
  <si>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</si>
  <si>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</si>
  <si>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</si>
  <si>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</si>
  <si>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</si>
  <si>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</si>
  <si>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</si>
  <si>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</si>
  <si>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</si>
  <si>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</si>
  <si>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</si>
  <si>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</si>
  <si>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</si>
  <si>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</si>
  <si>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</si>
  <si>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</si>
  <si>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</si>
  <si>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</si>
  <si>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</si>
  <si>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</si>
  <si>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</si>
  <si>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</si>
  <si>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</si>
  <si>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</si>
  <si>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</si>
  <si>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</si>
  <si>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</si>
  <si>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</si>
  <si>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</si>
  <si>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</si>
  <si>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</si>
  <si>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</si>
  <si>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</si>
  <si>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</si>
  <si>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</si>
  <si>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</si>
  <si>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</si>
  <si>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</si>
  <si>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</si>
  <si>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</si>
  <si>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</si>
  <si>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</si>
  <si>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</si>
  <si>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</si>
  <si>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</si>
  <si>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</si>
  <si>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</si>
  <si>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</si>
  <si>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</si>
  <si>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</si>
  <si>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</si>
  <si>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</si>
  <si>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</si>
  <si>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</si>
  <si>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</si>
  <si>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</si>
  <si>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</si>
  <si>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</si>
  <si>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</si>
  <si>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</si>
  <si>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</si>
  <si>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</si>
  <si>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</si>
  <si>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</si>
  <si>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</si>
  <si>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</si>
  <si>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</si>
  <si>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</si>
  <si>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</si>
  <si>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</si>
  <si>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</si>
  <si>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</si>
  <si>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</si>
  <si>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</si>
  <si>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</si>
  <si>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</si>
  <si>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</si>
  <si>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</si>
  <si>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</si>
  <si>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</si>
  <si>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</si>
  <si>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</si>
  <si>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</si>
  <si>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</si>
  <si>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</si>
  <si>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</si>
  <si>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</si>
  <si>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</si>
  <si>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</si>
  <si>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</si>
  <si>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</si>
  <si>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</si>
  <si>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</si>
  <si>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</si>
  <si>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</si>
  <si>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</si>
  <si>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</si>
  <si>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</si>
  <si>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</si>
  <si>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</si>
  <si>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</si>
  <si>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</si>
  <si>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</si>
  <si>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</si>
  <si>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</si>
  <si>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</si>
  <si>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</si>
  <si>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</si>
  <si>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</si>
  <si>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</si>
  <si>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</si>
  <si>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</si>
  <si>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</si>
  <si>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</si>
  <si>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</si>
  <si>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</si>
  <si>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</si>
  <si>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</si>
  <si>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</si>
  <si>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</si>
  <si>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</si>
  <si>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</si>
  <si>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</si>
  <si>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</si>
  <si>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</si>
  <si>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</si>
  <si>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</si>
  <si>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</si>
  <si>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</si>
  <si>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</si>
  <si>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</si>
  <si>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</si>
  <si>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</si>
  <si>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</si>
  <si>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</si>
  <si>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</si>
  <si>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</si>
  <si>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</si>
  <si>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</si>
  <si>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</si>
  <si>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</si>
  <si>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</si>
  <si>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</si>
  <si>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</si>
  <si>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</si>
  <si>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</si>
  <si>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</si>
  <si>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</si>
  <si>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</si>
  <si>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</si>
  <si>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</si>
  <si>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</si>
  <si>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</si>
  <si>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</si>
  <si>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</si>
  <si>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</si>
  <si>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</si>
  <si>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</si>
  <si>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</si>
  <si>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</si>
  <si>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</si>
  <si>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</si>
  <si>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</si>
  <si>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</si>
  <si>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</si>
  <si>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</si>
  <si>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</si>
  <si>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</si>
  <si>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</si>
  <si>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</si>
  <si>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</si>
  <si>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</si>
  <si>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</si>
  <si>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</si>
  <si>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</si>
  <si>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</si>
  <si>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</si>
  <si>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</si>
  <si>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</si>
  <si>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</si>
  <si>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</si>
  <si>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</si>
  <si>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</si>
  <si>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</si>
  <si>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</si>
  <si>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</si>
  <si>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</si>
  <si>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</si>
  <si>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</si>
  <si>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</si>
  <si>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</si>
  <si>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</si>
  <si>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</si>
  <si>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</si>
  <si>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</si>
  <si>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</si>
  <si>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</si>
  <si>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</si>
  <si>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</si>
  <si>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</si>
  <si>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</si>
  <si>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</si>
  <si>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</si>
  <si>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</si>
  <si>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</si>
  <si>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</si>
  <si>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</si>
  <si>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</si>
  <si>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</si>
  <si>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</si>
  <si>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</si>
  <si>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</si>
  <si>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</si>
  <si>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</si>
  <si>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</si>
  <si>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</si>
  <si>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</si>
  <si>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</si>
  <si>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</si>
  <si>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</si>
  <si>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</si>
  <si>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</si>
  <si>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</si>
  <si>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</si>
  <si>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</si>
  <si>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</si>
  <si>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</si>
  <si>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</si>
  <si>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</si>
  <si>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</si>
  <si>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</si>
  <si>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</si>
  <si>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</si>
  <si>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</si>
  <si>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</si>
  <si>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</si>
  <si>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</si>
  <si>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</si>
  <si>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</si>
  <si>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</si>
  <si>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</si>
  <si>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</si>
  <si>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</si>
  <si>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</si>
  <si>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</si>
  <si>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</si>
  <si>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</si>
  <si>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</si>
  <si>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</si>
  <si>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</si>
  <si>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</si>
  <si>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</si>
  <si>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</si>
  <si>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</si>
  <si>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</si>
  <si>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</si>
  <si>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</si>
  <si>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</si>
  <si>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</si>
  <si>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</si>
  <si>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</si>
  <si>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</si>
  <si>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</si>
  <si>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</si>
  <si>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</si>
  <si>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</si>
  <si>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</si>
  <si>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</si>
  <si>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</si>
  <si>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</si>
  <si>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</si>
  <si>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</si>
  <si>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</si>
  <si>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</si>
  <si>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</si>
  <si>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</si>
  <si>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</si>
  <si>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</si>
  <si>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</si>
  <si>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</si>
  <si>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</si>
  <si>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</si>
  <si>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</si>
  <si>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</si>
  <si>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</si>
  <si>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</si>
  <si>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</si>
  <si>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</si>
  <si>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</si>
  <si>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</si>
  <si>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</si>
  <si>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</si>
  <si>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</si>
  <si>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</si>
  <si>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</si>
  <si>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</si>
  <si>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</si>
  <si>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</si>
  <si>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</si>
  <si>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</si>
  <si>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</si>
  <si>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</si>
  <si>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</si>
  <si>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</si>
  <si>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</si>
  <si>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</si>
  <si>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</si>
  <si>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</si>
  <si>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</si>
  <si>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</si>
  <si>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</si>
  <si>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</si>
  <si>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</si>
  <si>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</si>
  <si>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</si>
  <si>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</si>
  <si>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</si>
  <si>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</si>
  <si>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</si>
  <si>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</si>
  <si>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</si>
  <si>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</si>
  <si>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</si>
  <si>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</si>
  <si>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</si>
  <si>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</si>
  <si>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</si>
  <si>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</si>
  <si>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</si>
  <si>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</si>
  <si>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</si>
  <si>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</si>
  <si>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</si>
  <si>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</si>
  <si>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</si>
  <si>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</si>
  <si>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</si>
  <si>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</si>
  <si>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</si>
  <si>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</si>
  <si>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</si>
  <si>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</si>
  <si>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</si>
  <si>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</si>
  <si>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</si>
  <si>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</si>
  <si>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</si>
  <si>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</si>
  <si>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</si>
  <si>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</si>
  <si>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</si>
  <si>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</si>
  <si>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</si>
  <si>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</si>
  <si>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</si>
  <si>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</si>
  <si>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</si>
  <si>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</si>
  <si>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</si>
  <si>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</si>
  <si>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</si>
  <si>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</si>
  <si>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</si>
  <si>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</si>
  <si>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</si>
  <si>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</si>
  <si>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</si>
  <si>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</si>
  <si>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</si>
  <si>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</si>
  <si>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</si>
  <si>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</si>
  <si>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</si>
  <si>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</si>
  <si>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</si>
  <si>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</si>
  <si>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</si>
  <si>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</si>
  <si>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</si>
  <si>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</si>
  <si>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</si>
  <si>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</si>
  <si>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</si>
  <si>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</si>
  <si>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</si>
  <si>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</si>
  <si>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</si>
  <si>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</si>
  <si>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</si>
  <si>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</si>
  <si>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</si>
  <si>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</si>
  <si>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</si>
  <si>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</si>
  <si>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</si>
  <si>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</si>
  <si>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</si>
  <si>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</si>
  <si>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</si>
  <si>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</si>
  <si>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</si>
  <si>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</si>
  <si>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</si>
  <si>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</si>
  <si>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</si>
  <si>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</si>
  <si>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</si>
  <si>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</si>
  <si>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</si>
  <si>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</si>
  <si>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</si>
  <si>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</si>
  <si>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</si>
  <si>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</si>
  <si>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</si>
  <si>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</si>
  <si>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</si>
  <si>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</si>
  <si>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</si>
  <si>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</si>
  <si>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</si>
  <si>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</si>
  <si>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</si>
  <si>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</si>
  <si>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</si>
  <si>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</si>
  <si>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</si>
  <si>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</si>
  <si>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</si>
  <si>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</si>
  <si>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</si>
  <si>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</si>
  <si>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</si>
  <si>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</si>
  <si>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</si>
  <si>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</si>
  <si>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</si>
  <si>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</si>
  <si>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</si>
  <si>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</si>
  <si>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</si>
  <si>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</si>
  <si>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</si>
  <si>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</si>
  <si>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</si>
  <si>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</si>
  <si>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</si>
  <si>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</si>
  <si>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</si>
  <si>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</si>
  <si>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</si>
  <si>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</si>
  <si>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</si>
  <si>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</si>
  <si>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</si>
  <si>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</si>
  <si>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</si>
  <si>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</si>
  <si>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</si>
  <si>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</si>
  <si>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</si>
  <si>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</si>
  <si>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</si>
  <si>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</si>
  <si>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</si>
  <si>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</si>
  <si>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</si>
  <si>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</si>
  <si>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</si>
  <si>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</si>
  <si>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</si>
  <si>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</si>
  <si>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</si>
  <si>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</si>
  <si>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</si>
  <si>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</si>
  <si>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</si>
  <si>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</si>
  <si>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</si>
  <si>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</si>
  <si>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</si>
  <si>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</si>
  <si>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</si>
  <si>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</si>
  <si>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</si>
  <si>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</si>
  <si>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</si>
  <si>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</si>
  <si>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</si>
  <si>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</si>
  <si>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</si>
  <si>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</si>
  <si>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</si>
  <si>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</si>
  <si>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</si>
  <si>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</si>
  <si>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</si>
  <si>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</si>
  <si>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</si>
  <si>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</si>
  <si>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</si>
  <si>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</si>
  <si>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</si>
  <si>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</si>
  <si>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</si>
  <si>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</si>
  <si>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</si>
  <si>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</si>
  <si>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</si>
  <si>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</si>
  <si>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</si>
  <si>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</si>
  <si>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</si>
  <si>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</si>
  <si>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</si>
  <si>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</si>
  <si>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</si>
  <si>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</si>
  <si>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</si>
  <si>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</si>
  <si>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</si>
  <si>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</si>
  <si>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</si>
  <si>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</si>
  <si>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</si>
  <si>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</si>
  <si>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</si>
  <si>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</si>
  <si>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</si>
  <si>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</si>
  <si>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</si>
  <si>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</si>
  <si>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</si>
  <si>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</si>
  <si>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</si>
  <si>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</si>
  <si>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</si>
  <si>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</si>
  <si>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</si>
  <si>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</si>
  <si>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</si>
  <si>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</si>
  <si>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</si>
  <si>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</si>
  <si>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</si>
  <si>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</si>
  <si>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</si>
  <si>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</si>
  <si>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</si>
  <si>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</si>
  <si>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</si>
  <si>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</si>
  <si>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</si>
  <si>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</si>
  <si>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</si>
  <si>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</si>
  <si>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</si>
  <si>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</si>
  <si>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</si>
  <si>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</si>
  <si>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</si>
  <si>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</si>
  <si>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</si>
  <si>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</si>
  <si>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</si>
  <si>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</si>
  <si>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</si>
  <si>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</si>
  <si>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</si>
  <si>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</si>
  <si>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</si>
  <si>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</si>
  <si>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</si>
  <si>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</si>
  <si>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</si>
  <si>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</si>
  <si>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</si>
  <si>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</si>
  <si>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</si>
  <si>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</si>
  <si>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</si>
  <si>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</si>
  <si>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</si>
  <si>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</si>
  <si>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</si>
  <si>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</si>
  <si>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</si>
  <si>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</si>
  <si>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</si>
  <si>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</si>
  <si>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</si>
  <si>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</si>
  <si>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</si>
  <si>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</si>
  <si>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</si>
  <si>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</si>
  <si>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</si>
  <si>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</si>
  <si>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</si>
  <si>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</si>
  <si>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</si>
  <si>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</si>
  <si>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</si>
  <si>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</si>
  <si>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</si>
  <si>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</si>
  <si>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</si>
  <si>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</si>
  <si>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</si>
  <si>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</si>
  <si>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</si>
  <si>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</si>
  <si>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</si>
  <si>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</si>
  <si>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</si>
  <si>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</si>
  <si>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</si>
  <si>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</si>
  <si>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</si>
  <si>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</si>
  <si>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</si>
  <si>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</si>
  <si>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</si>
  <si>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</si>
  <si>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</si>
  <si>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</si>
  <si>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</si>
  <si>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</si>
  <si>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</si>
  <si>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</si>
  <si>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</si>
  <si>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</si>
  <si>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</si>
  <si>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</si>
  <si>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</si>
  <si>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</si>
  <si>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</si>
  <si>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</si>
  <si>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</si>
  <si>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</si>
  <si>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</si>
  <si>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</si>
  <si>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</si>
  <si>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</si>
  <si>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</si>
  <si>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</si>
  <si>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</si>
  <si>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</si>
  <si>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</si>
  <si>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</si>
  <si>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</si>
  <si>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</si>
  <si>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</si>
  <si>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</si>
  <si>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</si>
  <si>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</si>
  <si>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</si>
  <si>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</si>
  <si>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</si>
  <si>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</si>
  <si>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</si>
  <si>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</si>
  <si>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</si>
  <si>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</si>
  <si>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</si>
  <si>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</si>
  <si>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</si>
  <si>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</si>
  <si>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</si>
  <si>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</si>
  <si>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</si>
  <si>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</si>
  <si>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</si>
  <si>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</si>
  <si>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</si>
  <si>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</si>
  <si>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</si>
  <si>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</si>
  <si>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</si>
  <si>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</si>
  <si>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</si>
  <si>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</si>
  <si>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</si>
  <si>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</si>
  <si>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</si>
  <si>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</si>
  <si>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</si>
  <si>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</si>
  <si>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</si>
  <si>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</si>
  <si>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</si>
  <si>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</si>
  <si>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</si>
  <si>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</si>
  <si>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</si>
  <si>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</si>
  <si>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</si>
  <si>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</si>
  <si>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</si>
  <si>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</si>
  <si>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</si>
  <si>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</si>
  <si>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</si>
  <si>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</si>
  <si>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</si>
  <si>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</si>
  <si>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</si>
  <si>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</si>
  <si>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</si>
  <si>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</si>
  <si>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</si>
  <si>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</si>
  <si>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</si>
  <si>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</si>
  <si>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</si>
  <si>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</si>
  <si>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</si>
  <si>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</si>
  <si>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</si>
  <si>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</si>
  <si>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</si>
  <si>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</si>
  <si>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</si>
  <si>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</si>
  <si>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</si>
  <si>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</si>
  <si>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</si>
  <si>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</si>
  <si>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</si>
  <si>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</si>
  <si>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</si>
  <si>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</si>
  <si>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</si>
  <si>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</si>
  <si>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</si>
  <si>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</si>
  <si>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</si>
  <si>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</si>
  <si>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</si>
  <si>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</si>
  <si>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</si>
  <si>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</si>
  <si>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</si>
  <si>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</si>
  <si>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</si>
  <si>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</si>
  <si>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</si>
  <si>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</si>
  <si>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</si>
  <si>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</si>
  <si>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</si>
  <si>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</si>
  <si>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</si>
  <si>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</si>
  <si>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</si>
  <si>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</si>
  <si>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</si>
  <si>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</si>
  <si>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</si>
  <si>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</si>
  <si>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</si>
  <si>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</si>
  <si>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</si>
  <si>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</si>
  <si>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</si>
  <si>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</si>
  <si>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</si>
  <si>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</si>
  <si>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</si>
  <si>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</si>
  <si>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</si>
  <si>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</si>
  <si>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</si>
  <si>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</si>
  <si>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</si>
  <si>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</si>
  <si>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</si>
  <si>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</si>
  <si>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</si>
  <si>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</si>
  <si>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</si>
  <si>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</si>
  <si>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</si>
  <si>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</si>
  <si>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</si>
  <si>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</si>
  <si>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</si>
  <si>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</si>
  <si>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</si>
  <si>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</si>
  <si>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</si>
  <si>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</si>
  <si>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</si>
  <si>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</si>
  <si>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</si>
  <si>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</si>
  <si>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</si>
  <si>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</si>
  <si>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</si>
  <si>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</si>
  <si>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</si>
  <si>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</si>
  <si>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</si>
  <si>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</si>
  <si>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</si>
  <si>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</si>
  <si>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</si>
  <si>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</si>
  <si>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</si>
  <si>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</si>
  <si>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</si>
  <si>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</si>
  <si>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</si>
  <si>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</si>
  <si>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</si>
  <si>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</si>
  <si>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</si>
  <si>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</si>
  <si>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</si>
  <si>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</si>
  <si>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</si>
  <si>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</si>
  <si>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</si>
  <si>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</si>
  <si>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</si>
  <si>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</si>
  <si>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</si>
  <si>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</si>
  <si>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</si>
  <si>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</si>
  <si>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</si>
  <si>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</si>
  <si>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</si>
  <si>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</si>
  <si>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</si>
  <si>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</si>
  <si>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</si>
  <si>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</si>
  <si>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</si>
  <si>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</si>
  <si>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</si>
  <si>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</si>
  <si>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</si>
  <si>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</si>
  <si>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</si>
  <si>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</si>
  <si>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</si>
  <si>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</si>
  <si>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</si>
  <si>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</si>
  <si>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</si>
  <si>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</si>
  <si>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</si>
  <si>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</si>
  <si>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</si>
  <si>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</si>
  <si>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</si>
  <si>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</si>
  <si>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</si>
  <si>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</si>
  <si>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</si>
  <si>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</si>
  <si>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</si>
  <si>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</si>
  <si>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</si>
  <si>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</si>
  <si>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</si>
  <si>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</si>
  <si>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</si>
  <si>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</si>
  <si>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</si>
  <si>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</si>
  <si>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</si>
  <si>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</si>
  <si>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</si>
  <si>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</si>
  <si>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</si>
  <si>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</si>
  <si>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</si>
  <si>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</si>
  <si>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</si>
  <si>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</si>
  <si>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</si>
  <si>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</si>
  <si>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</si>
  <si>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</si>
  <si>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</si>
  <si>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</si>
  <si>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</si>
  <si>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</si>
  <si>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</si>
  <si>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</si>
  <si>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</si>
  <si>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</si>
  <si>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</si>
  <si>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</si>
  <si>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</si>
  <si>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</si>
  <si>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</si>
  <si>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</si>
  <si>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</si>
  <si>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</si>
  <si>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</si>
  <si>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</si>
  <si>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</si>
  <si>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</si>
  <si>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</si>
  <si>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</si>
  <si>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</si>
  <si>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</si>
  <si>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</si>
  <si>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</si>
  <si>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</si>
  <si>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</si>
  <si>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</si>
  <si>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</si>
  <si>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</si>
  <si>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</si>
  <si>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</si>
  <si>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</si>
  <si>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</si>
  <si>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</si>
  <si>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</si>
  <si>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</si>
  <si>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</si>
  <si>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</si>
  <si>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</si>
  <si>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</si>
  <si>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</si>
  <si>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</si>
  <si>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</si>
  <si>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</si>
  <si>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</si>
  <si>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</si>
  <si>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</si>
  <si>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</si>
  <si>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</si>
  <si>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</si>
  <si>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</si>
  <si>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</si>
  <si>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</si>
  <si>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</si>
  <si>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</si>
  <si>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</si>
  <si>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</si>
  <si>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</si>
  <si>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</si>
  <si>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</si>
  <si>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</si>
  <si>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</si>
  <si>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</si>
  <si>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</si>
  <si>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</si>
  <si>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</si>
  <si>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</si>
  <si>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</si>
  <si>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</si>
  <si>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</si>
  <si>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</si>
  <si>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</si>
  <si>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</si>
  <si>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</si>
  <si>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</si>
  <si>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</si>
  <si>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</si>
  <si>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</si>
  <si>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</si>
  <si>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</si>
  <si>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</si>
  <si>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</si>
  <si>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</si>
  <si>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</si>
  <si>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</si>
  <si>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</si>
  <si>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</si>
  <si>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</si>
  <si>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</si>
  <si>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</si>
  <si>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</si>
  <si>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</si>
  <si>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</si>
  <si>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</si>
  <si>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</si>
  <si>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</si>
  <si>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</si>
  <si>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</si>
  <si>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</si>
  <si>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</si>
  <si>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</si>
  <si>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</si>
  <si>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</si>
  <si>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</si>
  <si>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</si>
  <si>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</si>
  <si>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</si>
  <si>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</si>
  <si>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</si>
  <si>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</si>
  <si>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</si>
  <si>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</si>
  <si>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</si>
  <si>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</si>
  <si>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</si>
  <si>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</si>
  <si>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</si>
  <si>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</si>
  <si>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</si>
  <si>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</si>
  <si>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</si>
  <si>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</si>
  <si>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</si>
  <si>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</si>
  <si>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</si>
  <si>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</si>
  <si>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</si>
  <si>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</si>
  <si>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</si>
  <si>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</si>
  <si>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</si>
  <si>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</si>
  <si>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</si>
  <si>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</si>
  <si>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</si>
  <si>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</si>
  <si>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</si>
  <si>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</si>
  <si>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</si>
  <si>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</si>
  <si>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</si>
  <si>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</si>
  <si>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</si>
  <si>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</si>
  <si>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</si>
  <si>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</si>
  <si>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</si>
  <si>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</si>
  <si>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</si>
  <si>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</si>
  <si>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</si>
  <si>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</si>
  <si>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</si>
  <si>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</si>
  <si>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</si>
  <si>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</si>
  <si>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</si>
  <si>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</si>
  <si>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</si>
  <si>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</si>
  <si>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</si>
  <si>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</si>
  <si>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</si>
  <si>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</si>
  <si>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</si>
  <si>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</si>
  <si>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</si>
  <si>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</si>
  <si>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</si>
  <si>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</si>
  <si>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</si>
  <si>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</si>
  <si>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</si>
  <si>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</si>
  <si>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</si>
  <si>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</si>
  <si>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</si>
  <si>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</si>
  <si>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</si>
  <si>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</si>
  <si>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</si>
  <si>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</si>
  <si>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</si>
  <si>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</si>
  <si>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</si>
  <si>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</si>
  <si>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</si>
  <si>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</si>
  <si>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</si>
  <si>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</si>
  <si>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</si>
  <si>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</si>
  <si>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</si>
  <si>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</si>
  <si>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</si>
  <si>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</si>
  <si>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</si>
  <si>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</si>
  <si>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</si>
  <si>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</si>
  <si>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</si>
  <si>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</si>
  <si>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</si>
  <si>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</si>
  <si>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</si>
  <si>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</si>
  <si>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</si>
  <si>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</si>
  <si>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</si>
  <si>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</si>
  <si>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</si>
  <si>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</si>
  <si>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</si>
  <si>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</si>
  <si>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</si>
  <si>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</si>
  <si>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</si>
  <si>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</si>
  <si>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</si>
  <si>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</si>
  <si>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</si>
  <si>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</si>
  <si>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</si>
  <si>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</si>
  <si>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</si>
  <si>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</si>
  <si>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</si>
  <si>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</si>
  <si>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</si>
  <si>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</si>
  <si>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</si>
  <si>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</si>
  <si>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</si>
  <si>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</si>
  <si>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</si>
  <si>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</si>
  <si>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</si>
  <si>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</si>
  <si>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</si>
  <si>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</si>
  <si>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</si>
  <si>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</si>
  <si>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</si>
  <si>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</si>
  <si>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</si>
  <si>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</si>
  <si>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</si>
  <si>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</si>
  <si>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</si>
  <si>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</si>
  <si>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</si>
  <si>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</si>
  <si>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</si>
  <si>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</si>
  <si>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</si>
  <si>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</si>
  <si>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</si>
  <si>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</si>
  <si>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</si>
  <si>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</si>
  <si>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</si>
  <si>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</si>
  <si>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</si>
  <si>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</si>
  <si>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</si>
  <si>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</si>
  <si>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</si>
  <si>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</si>
  <si>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</si>
  <si>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</si>
  <si>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</si>
  <si>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</si>
  <si>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</si>
  <si>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</si>
  <si>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</si>
  <si>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</si>
  <si>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</si>
  <si>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</si>
  <si>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</si>
  <si>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</si>
  <si>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</si>
  <si>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</si>
  <si>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</si>
  <si>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</si>
  <si>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</si>
  <si>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</si>
  <si>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</si>
  <si>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</si>
  <si>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</si>
  <si>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</si>
  <si>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</si>
  <si>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</si>
  <si>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</si>
  <si>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</si>
  <si>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</si>
  <si>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</si>
  <si>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</si>
  <si>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</si>
  <si>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</si>
  <si>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</si>
  <si>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</si>
  <si>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</si>
  <si>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</si>
  <si>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</si>
  <si>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</si>
  <si>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</si>
  <si>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</si>
  <si>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</si>
  <si>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</si>
  <si>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</si>
  <si>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</si>
  <si>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</si>
  <si>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</si>
  <si>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</si>
  <si>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</si>
  <si>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</si>
  <si>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</si>
  <si>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</si>
  <si>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</si>
  <si>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</si>
  <si>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</si>
  <si>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</si>
  <si>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</si>
  <si>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</si>
  <si>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</si>
  <si>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</si>
  <si>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</si>
  <si>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</si>
  <si>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</si>
  <si>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</si>
  <si>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</si>
  <si>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</si>
  <si>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</si>
  <si>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</si>
  <si>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</si>
  <si>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</si>
  <si>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</si>
  <si>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</si>
  <si>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</si>
  <si>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</si>
  <si>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</si>
  <si>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</si>
  <si>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</si>
  <si>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</si>
  <si>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</si>
  <si>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</si>
  <si>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</si>
  <si>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</si>
  <si>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</si>
  <si>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</si>
  <si>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</si>
  <si>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</si>
  <si>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</si>
  <si>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</si>
  <si>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</si>
  <si>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</si>
  <si>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</si>
  <si>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</si>
  <si>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</si>
  <si>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</si>
  <si>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</si>
  <si>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</si>
  <si>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</si>
  <si>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</si>
  <si>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</si>
  <si>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</si>
  <si>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</si>
  <si>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</si>
  <si>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</si>
  <si>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</si>
  <si>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</si>
  <si>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</si>
  <si>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</si>
  <si>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</si>
  <si>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</si>
  <si>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</si>
  <si>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</si>
  <si>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</si>
  <si>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</si>
  <si>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</si>
  <si>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</si>
  <si>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</si>
  <si>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</si>
  <si>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</si>
  <si>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</si>
  <si>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</si>
  <si>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</si>
  <si>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</si>
  <si>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</si>
  <si>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</si>
  <si>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</si>
  <si>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</si>
  <si>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</si>
  <si>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</si>
  <si>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</si>
  <si>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</si>
  <si>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</si>
  <si>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</si>
  <si>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</si>
  <si>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</si>
  <si>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</si>
  <si>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</si>
  <si>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</si>
  <si>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</si>
  <si>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</si>
  <si>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</si>
  <si>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</si>
  <si>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</si>
  <si>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</si>
  <si>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</si>
  <si>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</si>
  <si>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</si>
  <si>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</si>
  <si>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</si>
  <si>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</si>
  <si>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</si>
  <si>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</si>
  <si>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</si>
  <si>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</si>
  <si>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</si>
  <si>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</si>
  <si>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</si>
  <si>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</si>
  <si>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</si>
  <si>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</si>
  <si>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</si>
  <si>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</si>
  <si>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</si>
  <si>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</si>
  <si>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</si>
  <si>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</si>
  <si>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</si>
  <si>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</si>
  <si>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</si>
  <si>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</si>
  <si>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</si>
  <si>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</si>
  <si>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</si>
  <si>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</si>
  <si>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</si>
  <si>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</si>
  <si>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</si>
  <si>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</si>
  <si>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</si>
  <si>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</si>
  <si>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</si>
  <si>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</si>
  <si>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</si>
  <si>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</si>
  <si>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</si>
  <si>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</si>
  <si>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</si>
  <si>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</si>
  <si>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</si>
  <si>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</si>
  <si>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</si>
  <si>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</si>
  <si>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</si>
  <si>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</si>
  <si>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</si>
  <si>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</si>
  <si>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</si>
  <si>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</si>
  <si>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</si>
  <si>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</si>
  <si>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</si>
  <si>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</si>
  <si>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</si>
  <si>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</si>
  <si>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</si>
  <si>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</si>
  <si>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</si>
  <si>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</si>
  <si>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</si>
  <si>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</si>
  <si>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</si>
  <si>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</si>
  <si>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</si>
  <si>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</si>
  <si>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</si>
  <si>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</si>
  <si>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</si>
  <si>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</si>
  <si>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</si>
  <si>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</si>
  <si>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</si>
  <si>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</si>
  <si>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</si>
  <si>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</si>
  <si>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</si>
  <si>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</si>
  <si>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</si>
  <si>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</si>
  <si>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</si>
  <si>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</si>
  <si>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</si>
  <si>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</si>
  <si>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</si>
  <si>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</si>
  <si>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</si>
  <si>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</si>
  <si>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</si>
  <si>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</si>
  <si>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</si>
  <si>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</si>
  <si>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</si>
  <si>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</si>
  <si>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</si>
  <si>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</si>
  <si>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</si>
  <si>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</si>
  <si>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</si>
  <si>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</si>
  <si>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</si>
  <si>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</si>
  <si>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</si>
  <si>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</si>
  <si>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</si>
  <si>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</si>
  <si>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</si>
  <si>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</si>
  <si>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</si>
  <si>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</si>
  <si>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</si>
  <si>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</si>
  <si>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</si>
  <si>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</si>
  <si>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</si>
  <si>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</si>
  <si>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</si>
  <si>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</si>
  <si>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</si>
  <si>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</si>
  <si>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</si>
  <si>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</si>
  <si>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</si>
  <si>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</si>
  <si>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</si>
  <si>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</si>
  <si>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</si>
  <si>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</si>
  <si>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</si>
  <si>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</si>
  <si>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</si>
  <si>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</si>
  <si>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</si>
  <si>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</si>
  <si>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</si>
  <si>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</si>
  <si>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</si>
  <si>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</si>
  <si>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</si>
  <si>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</si>
  <si>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</si>
  <si>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</si>
  <si>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</si>
  <si>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</si>
  <si>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</si>
  <si>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</si>
  <si>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</si>
  <si>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</si>
  <si>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</si>
  <si>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</si>
  <si>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</si>
  <si>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</si>
  <si>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</si>
  <si>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</si>
  <si>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</si>
  <si>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</si>
  <si>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</si>
  <si>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</si>
  <si>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</si>
  <si>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</si>
  <si>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</si>
  <si>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</si>
  <si>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</si>
  <si>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</si>
  <si>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</si>
  <si>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</si>
  <si>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</si>
  <si>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</si>
  <si>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</si>
  <si>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</si>
  <si>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</si>
  <si>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</si>
  <si>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</si>
  <si>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</si>
  <si>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</si>
  <si>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</si>
  <si>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</si>
  <si>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</si>
  <si>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</si>
  <si>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</si>
  <si>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</si>
  <si>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</si>
  <si>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</si>
  <si>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</si>
  <si>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</si>
  <si>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</si>
  <si>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</si>
  <si>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</si>
  <si>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</si>
  <si>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</si>
  <si>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</si>
  <si>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</si>
  <si>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</si>
  <si>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</si>
  <si>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</si>
  <si>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</si>
  <si>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</si>
  <si>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</si>
  <si>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</si>
  <si>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</si>
  <si>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</si>
  <si>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</si>
  <si>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</si>
  <si>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</si>
  <si>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</si>
  <si>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</si>
  <si>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</si>
  <si>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</si>
  <si>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</si>
  <si>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</si>
  <si>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</si>
  <si>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</si>
  <si>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</si>
  <si>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</si>
  <si>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</si>
  <si>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</si>
  <si>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</si>
  <si>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</si>
  <si>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</si>
  <si>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</si>
  <si>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</si>
  <si>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</si>
  <si>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</si>
  <si>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</si>
  <si>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</si>
  <si>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</si>
  <si>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</si>
  <si>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</si>
  <si>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</si>
  <si>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</si>
  <si>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</si>
  <si>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</si>
  <si>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</si>
  <si>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</si>
  <si>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</si>
  <si>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</si>
  <si>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</si>
  <si>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</si>
  <si>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</si>
  <si>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</si>
  <si>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</si>
  <si>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</si>
  <si>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</si>
  <si>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</si>
  <si>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</si>
  <si>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</si>
  <si>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</si>
  <si>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</si>
  <si>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</si>
  <si>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</si>
  <si>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</si>
  <si>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</si>
  <si>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</si>
  <si>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</si>
  <si>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</si>
  <si>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</si>
  <si>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</si>
  <si>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</si>
  <si>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</si>
  <si>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</si>
  <si>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</si>
  <si>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</si>
  <si>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</si>
  <si>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</si>
  <si>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</si>
  <si>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</si>
  <si>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</si>
  <si>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</si>
  <si>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</si>
  <si>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</si>
  <si>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</si>
  <si>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</si>
  <si>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</si>
  <si>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</si>
  <si>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</si>
  <si>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</si>
  <si>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</si>
  <si>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</si>
  <si>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</si>
  <si>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</si>
  <si>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</si>
  <si>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</si>
  <si>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</si>
  <si>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</si>
  <si>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</si>
  <si>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</si>
  <si>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</si>
  <si>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</si>
  <si>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</si>
  <si>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</si>
  <si>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</si>
  <si>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</si>
  <si>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</si>
  <si>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</si>
  <si>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</si>
  <si>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</si>
  <si>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</si>
  <si>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</si>
  <si>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</si>
  <si>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</si>
  <si>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</si>
  <si>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</si>
  <si>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</si>
  <si>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</si>
  <si>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</si>
  <si>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</si>
  <si>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</si>
  <si>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</si>
  <si>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</si>
  <si>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</si>
  <si>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</si>
  <si>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</si>
  <si>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</si>
  <si>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</si>
  <si>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</si>
  <si>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</si>
  <si>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</si>
  <si>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</si>
  <si>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</si>
  <si>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</si>
  <si>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</si>
  <si>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</si>
  <si>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</si>
  <si>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</si>
  <si>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</si>
  <si>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</si>
  <si>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</si>
  <si>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</si>
  <si>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</si>
  <si>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</si>
  <si>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</si>
  <si>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</si>
  <si>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</si>
  <si>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</si>
  <si>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</si>
  <si>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</si>
  <si>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</si>
  <si>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</si>
  <si>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</si>
  <si>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</si>
  <si>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</si>
  <si>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</si>
  <si>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</si>
  <si>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</si>
  <si>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</si>
  <si>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</si>
  <si>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</si>
  <si>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</si>
  <si>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</si>
  <si>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</si>
  <si>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</si>
  <si>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</si>
  <si>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</si>
  <si>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</si>
  <si>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</si>
  <si>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</si>
  <si>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</si>
  <si>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</si>
  <si>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</si>
  <si>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</si>
  <si>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</si>
  <si>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</si>
  <si>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</si>
  <si>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</si>
  <si>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</si>
  <si>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</si>
  <si>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</si>
  <si>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</si>
  <si>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</si>
  <si>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</si>
  <si>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</si>
  <si>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</si>
  <si>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</si>
  <si>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</si>
  <si>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</si>
  <si>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</si>
  <si>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</si>
  <si>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</si>
  <si>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</si>
  <si>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</si>
  <si>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</si>
  <si>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</si>
  <si>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</si>
  <si>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</si>
  <si>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</si>
  <si>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</si>
  <si>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</si>
  <si>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</si>
  <si>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</si>
  <si>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</si>
  <si>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</si>
  <si>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</si>
  <si>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</si>
  <si>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</si>
  <si>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</si>
  <si>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</si>
  <si>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</si>
  <si>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</si>
  <si>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</si>
  <si>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</si>
  <si>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</si>
  <si>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</si>
  <si>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</si>
  <si>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</si>
  <si>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</si>
  <si>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</si>
  <si>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</si>
  <si>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</si>
  <si>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</si>
  <si>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</si>
  <si>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</si>
  <si>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</si>
  <si>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</si>
  <si>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</si>
  <si>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</si>
  <si>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</si>
  <si>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</si>
  <si>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</si>
  <si>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</si>
  <si>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</si>
  <si>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</si>
  <si>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</si>
  <si>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</si>
  <si>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</si>
  <si>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</si>
  <si>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</si>
  <si>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</si>
  <si>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</si>
  <si>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</si>
  <si>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</si>
  <si>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</si>
  <si>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</si>
  <si>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</si>
  <si>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</si>
  <si>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</si>
  <si>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</si>
  <si>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</si>
  <si>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</si>
  <si>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</si>
  <si>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</si>
  <si>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</si>
  <si>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</si>
  <si>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</si>
  <si>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</si>
  <si>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</si>
  <si>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</si>
  <si>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</si>
  <si>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</si>
  <si>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</si>
  <si>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</si>
  <si>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</si>
  <si>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</si>
  <si>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</si>
  <si>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</si>
  <si>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</si>
  <si>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</si>
  <si>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</si>
  <si>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</si>
  <si>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</si>
  <si>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</si>
  <si>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</si>
  <si>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</si>
  <si>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</si>
  <si>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</si>
  <si>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</si>
  <si>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</si>
  <si>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</si>
  <si>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</si>
  <si>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</si>
  <si>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</si>
  <si>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</si>
  <si>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</si>
  <si>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</si>
  <si>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</si>
  <si>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</si>
  <si>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</si>
  <si>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</si>
  <si>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</si>
  <si>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</si>
  <si>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</si>
  <si>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</si>
  <si>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</si>
  <si>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</si>
  <si>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</si>
  <si>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</si>
  <si>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</si>
  <si>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</si>
  <si>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</si>
  <si>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</si>
  <si>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</si>
  <si>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</si>
  <si>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</si>
  <si>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</si>
  <si>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</si>
  <si>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</si>
  <si>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</si>
  <si>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</si>
  <si>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</si>
  <si>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</si>
  <si>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</si>
  <si>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</si>
  <si>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</si>
  <si>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</si>
  <si>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</si>
  <si>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</si>
  <si>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</si>
  <si>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</si>
  <si>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</si>
  <si>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</si>
  <si>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</si>
  <si>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</si>
  <si>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</si>
  <si>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</si>
  <si>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</si>
  <si>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</si>
  <si>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</si>
  <si>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</si>
  <si>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</si>
  <si>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</si>
  <si>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</si>
  <si>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</si>
  <si>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</si>
  <si>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</si>
  <si>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</si>
  <si>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</si>
  <si>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</si>
  <si>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</si>
  <si>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</si>
  <si>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</si>
  <si>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</si>
  <si>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</si>
  <si>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</si>
  <si>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</si>
  <si>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</si>
  <si>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</si>
  <si>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</si>
  <si>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</si>
  <si>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</si>
  <si>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</si>
  <si>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</si>
  <si>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</si>
  <si>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</si>
  <si>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</si>
  <si>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</si>
  <si>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</si>
  <si>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</si>
  <si>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</si>
  <si>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</si>
  <si>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</si>
  <si>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</si>
  <si>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</si>
  <si>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</si>
  <si>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</si>
  <si>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</si>
  <si>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</si>
  <si>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</si>
  <si>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</si>
  <si>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</si>
  <si>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</si>
  <si>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</si>
  <si>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</si>
  <si>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</si>
  <si>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</si>
  <si>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</si>
  <si>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</si>
  <si>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</si>
  <si>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</si>
  <si>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</si>
  <si>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</si>
  <si>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</si>
  <si>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</si>
  <si>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</si>
  <si>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</si>
  <si>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</si>
  <si>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</si>
  <si>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</si>
  <si>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</si>
  <si>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</si>
  <si>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</si>
  <si>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</si>
  <si>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</si>
  <si>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</si>
  <si>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</si>
  <si>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</si>
  <si>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</si>
  <si>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</si>
  <si>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</si>
  <si>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</si>
  <si>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</si>
  <si>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</si>
  <si>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</si>
  <si>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</si>
  <si>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</si>
  <si>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</si>
  <si>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</si>
  <si>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</si>
  <si>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</si>
  <si>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</si>
  <si>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</si>
  <si>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</si>
  <si>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</si>
  <si>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</si>
  <si>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</si>
  <si>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</si>
  <si>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</si>
  <si>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</si>
  <si>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</si>
  <si>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</si>
  <si>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</si>
  <si>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</si>
  <si>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</si>
  <si>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</si>
  <si>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</si>
  <si>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</si>
  <si>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</si>
  <si>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</si>
  <si>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</si>
  <si>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</si>
  <si>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</si>
  <si>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</si>
  <si>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</si>
  <si>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</si>
  <si>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</si>
  <si>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</si>
  <si>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</si>
  <si>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</si>
  <si>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</si>
  <si>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</si>
  <si>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</si>
  <si>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</si>
  <si>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</si>
  <si>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</si>
  <si>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</si>
  <si>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</si>
  <si>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</si>
  <si>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</si>
  <si>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</si>
  <si>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</si>
  <si>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</si>
  <si>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</si>
  <si>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</si>
  <si>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</si>
  <si>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</si>
  <si>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</si>
  <si>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</si>
  <si>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</si>
  <si>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</si>
  <si>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</si>
  <si>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</si>
  <si>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</si>
  <si>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</si>
  <si>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</si>
  <si>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</si>
  <si>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</si>
  <si>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</si>
  <si>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</si>
  <si>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</si>
  <si>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</si>
  <si>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</si>
  <si>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</si>
  <si>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</si>
  <si>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</si>
  <si>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</si>
  <si>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</si>
  <si>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</si>
  <si>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</si>
  <si>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</si>
  <si>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</si>
  <si>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</si>
  <si>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</si>
  <si>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</si>
  <si>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</si>
  <si>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</si>
  <si>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</si>
  <si>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</si>
  <si>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</si>
  <si>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</si>
  <si>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</si>
  <si>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</si>
  <si>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</si>
  <si>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</si>
  <si>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</si>
  <si>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</si>
  <si>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</si>
  <si>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</si>
  <si>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</si>
  <si>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</si>
  <si>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</si>
  <si>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</si>
  <si>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</si>
  <si>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</si>
  <si>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</si>
  <si>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</si>
  <si>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</si>
  <si>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</si>
  <si>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</si>
  <si>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</si>
  <si>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</si>
  <si>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</si>
  <si>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</si>
  <si>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</si>
  <si>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</si>
  <si>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</si>
  <si>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</si>
  <si>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</si>
  <si>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</si>
  <si>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</si>
  <si>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</si>
  <si>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</si>
  <si>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</si>
  <si>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</si>
  <si>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</si>
  <si>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</si>
  <si>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</si>
  <si>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</si>
  <si>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</si>
  <si>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</si>
  <si>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</si>
  <si>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</si>
  <si>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</si>
  <si>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</si>
  <si>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</si>
  <si>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</si>
  <si>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</si>
  <si>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</si>
  <si>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</si>
  <si>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</si>
  <si>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</si>
  <si>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</si>
  <si>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</si>
  <si>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</si>
  <si>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</si>
  <si>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</si>
  <si>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</si>
  <si>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</si>
  <si>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</si>
  <si>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</si>
  <si>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</si>
  <si>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</si>
  <si>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</si>
  <si>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</si>
  <si>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</si>
  <si>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</si>
  <si>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</si>
  <si>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</si>
  <si>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</si>
  <si>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</si>
  <si>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</si>
  <si>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</si>
  <si>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</si>
  <si>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</si>
  <si>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</si>
  <si>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</si>
  <si>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</si>
  <si>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</si>
  <si>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</si>
  <si>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</si>
  <si>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</si>
  <si>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</si>
  <si>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</si>
  <si>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</si>
  <si>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</si>
  <si>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</si>
  <si>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</si>
  <si>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</si>
  <si>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</si>
  <si>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</si>
  <si>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</si>
  <si>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</si>
  <si>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</si>
  <si>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</si>
  <si>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</si>
  <si>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</si>
  <si>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</si>
  <si>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</si>
  <si>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</si>
  <si>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</si>
  <si>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</si>
  <si>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</si>
  <si>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</si>
  <si>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</si>
  <si>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</si>
  <si>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</si>
  <si>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</si>
  <si>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</si>
  <si>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</si>
  <si>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</si>
  <si>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</si>
  <si>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</si>
  <si>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</si>
  <si>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</si>
  <si>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</si>
  <si>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</si>
  <si>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</si>
  <si>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</si>
  <si>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</si>
  <si>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</si>
  <si>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</si>
  <si>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</si>
  <si>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</si>
  <si>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</si>
  <si>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</si>
  <si>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</si>
  <si>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</si>
  <si>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</si>
  <si>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</si>
  <si>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</si>
  <si>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</si>
  <si>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</si>
  <si>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</si>
  <si>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</si>
  <si>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</si>
  <si>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</si>
  <si>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</si>
  <si>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</si>
  <si>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</si>
  <si>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</si>
  <si>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</si>
  <si>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</si>
  <si>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</si>
  <si>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</si>
  <si>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</si>
  <si>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</si>
  <si>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</si>
  <si>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</si>
  <si>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</si>
  <si>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</si>
  <si>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</si>
  <si>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</si>
  <si>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</si>
  <si>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</si>
  <si>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</si>
  <si>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</si>
  <si>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</si>
  <si>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</si>
  <si>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</si>
  <si>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</si>
  <si>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</si>
  <si>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</si>
  <si>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</si>
  <si>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</si>
  <si>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</si>
  <si>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</si>
  <si>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</si>
  <si>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</si>
  <si>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</si>
  <si>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</si>
  <si>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</si>
  <si>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</si>
  <si>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</si>
  <si>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</si>
  <si>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</si>
  <si>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</si>
  <si>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</si>
  <si>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</si>
  <si>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</si>
  <si>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</si>
  <si>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</si>
  <si>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</si>
  <si>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</si>
  <si>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</si>
  <si>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</si>
  <si>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</si>
  <si>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</si>
  <si>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</si>
  <si>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</si>
  <si>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</si>
  <si>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</si>
  <si>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</si>
  <si>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</si>
  <si>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</si>
  <si>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</si>
  <si>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</si>
  <si>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</si>
  <si>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</si>
  <si>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</si>
  <si>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</si>
  <si>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</si>
  <si>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</si>
  <si>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</si>
  <si>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</si>
  <si>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</si>
  <si>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</si>
  <si>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</si>
  <si>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</si>
  <si>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</si>
  <si>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</si>
  <si>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</si>
  <si>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</si>
  <si>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</si>
  <si>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</si>
  <si>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</si>
  <si>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</si>
  <si>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</si>
  <si>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</si>
  <si>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</si>
  <si>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</si>
  <si>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</si>
  <si>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</si>
  <si>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</si>
  <si>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</si>
  <si>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</si>
  <si>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</si>
  <si>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</si>
  <si>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</si>
  <si>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</si>
  <si>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</si>
  <si>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</si>
  <si>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</si>
  <si>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</si>
  <si>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</si>
  <si>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</si>
  <si>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</si>
  <si>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</si>
  <si>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</si>
  <si>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</si>
  <si>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</si>
  <si>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</si>
  <si>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</si>
  <si>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</si>
  <si>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</si>
  <si>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</si>
  <si>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</si>
  <si>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</si>
  <si>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</si>
  <si>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</si>
  <si>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</si>
  <si>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</si>
  <si>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</si>
  <si>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</si>
  <si>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</si>
  <si>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</si>
  <si>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</si>
  <si>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</si>
  <si>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</si>
  <si>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</si>
  <si>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</si>
  <si>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</si>
  <si>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</si>
  <si>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</si>
  <si>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</si>
  <si>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</si>
  <si>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</si>
  <si>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</si>
  <si>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</si>
  <si>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</si>
  <si>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</si>
  <si>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</si>
  <si>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</si>
  <si>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</si>
  <si>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</si>
  <si>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</si>
  <si>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</si>
  <si>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</si>
  <si>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</si>
  <si>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</si>
  <si>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</si>
  <si>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</si>
  <si>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</si>
  <si>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</si>
  <si>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</si>
  <si>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</si>
  <si>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</si>
  <si>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</si>
  <si>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</si>
  <si>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</si>
  <si>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</si>
  <si>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</si>
  <si>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</si>
  <si>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</si>
  <si>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</si>
  <si>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</si>
  <si>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</si>
  <si>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</si>
  <si>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</si>
  <si>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</si>
  <si>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</si>
  <si>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</si>
  <si>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</si>
  <si>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</si>
  <si>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</si>
  <si>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</si>
  <si>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</si>
  <si>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</si>
  <si>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</si>
  <si>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</si>
  <si>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</si>
  <si>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</si>
  <si>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</si>
  <si>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</si>
  <si>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</si>
  <si>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</si>
  <si>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</si>
  <si>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</si>
  <si>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</si>
  <si>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</si>
  <si>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</si>
  <si>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</si>
  <si>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</si>
  <si>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</si>
  <si>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</si>
  <si>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</si>
  <si>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</si>
  <si>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</si>
  <si>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</si>
  <si>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</si>
  <si>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</si>
  <si>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</si>
  <si>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</si>
  <si>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</si>
  <si>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</si>
  <si>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</si>
  <si>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</si>
  <si>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</si>
  <si>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</si>
  <si>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</si>
  <si>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</si>
  <si>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</si>
  <si>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</si>
  <si>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</si>
  <si>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</si>
  <si>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</si>
  <si>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</si>
  <si>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</si>
  <si>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</si>
  <si>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</si>
  <si>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</si>
  <si>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</si>
  <si>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</si>
  <si>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</si>
  <si>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</si>
  <si>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</si>
  <si>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</si>
  <si>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</si>
  <si>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</si>
  <si>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</si>
  <si>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</si>
  <si>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</si>
  <si>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</si>
  <si>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</si>
  <si>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</si>
  <si>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</si>
  <si>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</si>
  <si>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</si>
  <si>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</si>
  <si>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</si>
  <si>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</si>
  <si>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</si>
  <si>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</si>
  <si>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</si>
  <si>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</si>
  <si>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</si>
  <si>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</si>
  <si>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</si>
  <si>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</si>
  <si>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</si>
  <si>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</si>
  <si>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</si>
  <si>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</si>
  <si>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</si>
  <si>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</si>
  <si>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</si>
  <si>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</si>
  <si>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</si>
  <si>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</si>
  <si>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</si>
  <si>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</si>
  <si>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</si>
  <si>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</si>
  <si>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</si>
  <si>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</si>
  <si>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</si>
  <si>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</si>
  <si>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</si>
  <si>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</si>
  <si>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</si>
  <si>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</si>
  <si>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</si>
  <si>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</si>
  <si>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</si>
  <si>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</si>
  <si>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</si>
  <si>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</si>
  <si>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</si>
  <si>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</si>
  <si>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</si>
  <si>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</si>
  <si>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</si>
  <si>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</si>
  <si>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</si>
  <si>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</si>
  <si>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</si>
  <si>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</si>
  <si>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</si>
  <si>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</si>
  <si>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</si>
  <si>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</si>
  <si>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</si>
  <si>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</si>
  <si>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</si>
  <si>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</si>
  <si>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</si>
  <si>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</si>
  <si>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</si>
  <si>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</si>
  <si>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</si>
  <si>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</si>
  <si>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</si>
  <si>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</si>
  <si>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</si>
  <si>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</si>
  <si>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</si>
  <si>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</si>
  <si>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</si>
  <si>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</si>
  <si>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</si>
  <si>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</si>
  <si>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</si>
  <si>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</si>
  <si>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</si>
  <si>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</si>
  <si>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</si>
  <si>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</si>
  <si>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</si>
  <si>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</si>
  <si>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</si>
  <si>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</si>
  <si>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</si>
  <si>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</si>
  <si>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</si>
  <si>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</si>
  <si>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</si>
  <si>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</si>
  <si>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</si>
  <si>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</si>
  <si>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</si>
  <si>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</si>
  <si>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</si>
  <si>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</si>
  <si>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</si>
  <si>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</si>
  <si>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</si>
  <si>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</si>
  <si>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</si>
  <si>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</si>
  <si>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</si>
  <si>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</si>
  <si>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</si>
  <si>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</si>
  <si>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</si>
  <si>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</si>
  <si>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</si>
  <si>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</si>
  <si>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</si>
  <si>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</si>
  <si>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</si>
  <si>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</si>
  <si>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</si>
  <si>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</si>
  <si>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</si>
  <si>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</si>
  <si>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</si>
  <si>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</si>
  <si>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</si>
  <si>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</si>
  <si>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</si>
  <si>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</si>
  <si>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</si>
  <si>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</si>
  <si>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</si>
  <si>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</si>
  <si>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</si>
  <si>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</si>
  <si>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</si>
  <si>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</si>
  <si>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</si>
  <si>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</si>
  <si>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</si>
  <si>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</si>
  <si>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</si>
  <si>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</si>
  <si>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</si>
  <si>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</si>
  <si>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</si>
  <si>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</si>
  <si>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</si>
  <si>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</si>
  <si>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</si>
  <si>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</si>
  <si>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</si>
  <si>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</si>
  <si>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</si>
  <si>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</si>
  <si>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</si>
  <si>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</si>
  <si>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</si>
  <si>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</si>
  <si>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</si>
  <si>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</si>
  <si>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</si>
  <si>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</si>
  <si>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</si>
  <si>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</si>
  <si>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</si>
  <si>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</si>
  <si>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</si>
  <si>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</si>
  <si>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</si>
  <si>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</si>
  <si>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</si>
  <si>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</si>
  <si>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</si>
  <si>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</si>
  <si>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</si>
  <si>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</si>
  <si>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</si>
  <si>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</si>
  <si>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</si>
  <si>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</si>
  <si>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</si>
  <si>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</si>
  <si>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</si>
  <si>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</si>
  <si>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</si>
  <si>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</si>
  <si>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</si>
  <si>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</si>
  <si>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</si>
  <si>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</si>
  <si>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</si>
  <si>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</si>
  <si>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</si>
  <si>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</si>
  <si>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</si>
  <si>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</si>
  <si>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</si>
  <si>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</si>
  <si>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</si>
  <si>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</si>
  <si>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</si>
  <si>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</si>
  <si>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</si>
  <si>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</si>
  <si>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</si>
  <si>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</si>
  <si>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</si>
  <si>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</si>
  <si>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</si>
  <si>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</si>
  <si>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</si>
  <si>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</si>
  <si>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</si>
  <si>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</si>
  <si>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</si>
  <si>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</si>
  <si>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</si>
  <si>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</si>
  <si>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</si>
  <si>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</si>
  <si>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</si>
  <si>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</si>
  <si>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</si>
  <si>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</si>
  <si>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</si>
  <si>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</si>
  <si>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</si>
  <si>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</si>
  <si>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</si>
  <si>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</si>
  <si>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</si>
  <si>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</si>
  <si>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</si>
  <si>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</si>
  <si>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</si>
  <si>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</si>
  <si>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</si>
  <si>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</si>
  <si>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</si>
  <si>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</si>
  <si>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</si>
  <si>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</si>
  <si>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</si>
  <si>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</si>
  <si>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</si>
  <si>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</si>
  <si>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</si>
  <si>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</si>
  <si>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</si>
  <si>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</si>
  <si>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</si>
  <si>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</si>
  <si>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</si>
  <si>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</si>
  <si>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</si>
  <si>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</si>
  <si>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</si>
  <si>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</si>
  <si>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</si>
  <si>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</si>
  <si>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</si>
  <si>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</si>
  <si>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</si>
  <si>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</si>
  <si>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</si>
  <si>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</si>
  <si>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</si>
  <si>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</si>
  <si>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</si>
  <si>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</si>
  <si>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</si>
  <si>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</si>
  <si>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</si>
  <si>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</si>
  <si>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</si>
  <si>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</si>
  <si>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</si>
  <si>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</si>
  <si>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</si>
  <si>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</si>
  <si>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</si>
  <si>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</si>
  <si>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</si>
  <si>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</si>
  <si>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</si>
  <si>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</si>
  <si>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</si>
  <si>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</si>
  <si>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</si>
  <si>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</si>
  <si>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</si>
  <si>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</si>
  <si>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</si>
  <si>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</si>
  <si>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</si>
  <si>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</si>
  <si>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</si>
  <si>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</si>
  <si>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</si>
  <si>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</si>
  <si>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</si>
  <si>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</si>
  <si>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</si>
  <si>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</si>
  <si>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</si>
  <si>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</si>
  <si>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</si>
  <si>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</si>
  <si>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</si>
  <si>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</si>
  <si>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</si>
  <si>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</si>
  <si>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</si>
  <si>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</si>
  <si>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</si>
  <si>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</si>
  <si>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</si>
  <si>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</si>
  <si>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</si>
  <si>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</si>
  <si>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</si>
  <si>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</si>
  <si>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</si>
  <si>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</si>
  <si>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</si>
  <si>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</si>
  <si>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</si>
  <si>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</si>
  <si>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</si>
  <si>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</si>
  <si>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</si>
  <si>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</si>
  <si>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</si>
  <si>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</si>
  <si>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</si>
  <si>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</si>
  <si>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</si>
  <si>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</si>
  <si>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</si>
  <si>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</si>
  <si>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</si>
  <si>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</si>
  <si>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</si>
  <si>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</si>
  <si>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</si>
  <si>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</si>
  <si>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</si>
  <si>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</si>
  <si>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</si>
  <si>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</si>
  <si>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</si>
  <si>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</si>
  <si>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</si>
  <si>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</si>
  <si>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</si>
  <si>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</si>
  <si>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</si>
  <si>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</si>
  <si>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</si>
  <si>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</si>
  <si>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</si>
  <si>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</si>
  <si>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</si>
  <si>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</si>
  <si>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</si>
  <si>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</si>
  <si>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</si>
  <si>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</si>
  <si>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</si>
  <si>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</si>
  <si>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</si>
  <si>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</si>
  <si>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</si>
  <si>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</si>
  <si>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</si>
  <si>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</si>
  <si>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</si>
  <si>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</si>
  <si>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</si>
  <si>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</si>
  <si>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</si>
  <si>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</si>
  <si>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</si>
  <si>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</si>
  <si>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</si>
  <si>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</si>
  <si>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</si>
  <si>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</si>
  <si>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</si>
  <si>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</si>
  <si>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</si>
  <si>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</si>
  <si>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</si>
  <si>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</si>
  <si>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</si>
  <si>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</si>
  <si>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</si>
  <si>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</si>
  <si>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</si>
  <si>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</si>
  <si>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</si>
  <si>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</si>
  <si>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</si>
  <si>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</si>
  <si>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</si>
  <si>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</si>
  <si>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</si>
  <si>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</si>
  <si>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</si>
  <si>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</si>
  <si>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</si>
  <si>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</si>
  <si>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</si>
  <si>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</si>
  <si>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</si>
  <si>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</si>
  <si>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</si>
  <si>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</si>
  <si>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</si>
  <si>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</si>
  <si>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</si>
  <si>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</si>
  <si>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</si>
  <si>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</si>
  <si>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</si>
  <si>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</si>
  <si>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</si>
  <si>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</si>
  <si>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</si>
  <si>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</si>
  <si>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</si>
  <si>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</si>
  <si>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</si>
  <si>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</si>
  <si>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</si>
  <si>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</si>
  <si>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</si>
  <si>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</si>
  <si>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</si>
  <si>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</si>
  <si>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</si>
  <si>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</si>
  <si>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</si>
  <si>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</si>
  <si>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</si>
  <si>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</si>
  <si>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</si>
  <si>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</si>
  <si>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</si>
  <si>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</si>
  <si>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</si>
  <si>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</si>
  <si>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</si>
  <si>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</si>
  <si>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</si>
  <si>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</si>
  <si>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</si>
  <si>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</si>
  <si>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</si>
  <si>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</si>
  <si>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</si>
  <si>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</si>
  <si>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</si>
  <si>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</si>
  <si>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</si>
  <si>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</si>
  <si>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</si>
  <si>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</si>
  <si>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</si>
  <si>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</si>
  <si>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</si>
  <si>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</si>
  <si>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</si>
  <si>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</si>
  <si>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</si>
  <si>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</si>
  <si>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</si>
  <si>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</si>
  <si>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</si>
  <si>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</si>
  <si>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</si>
  <si>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</si>
  <si>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</si>
  <si>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</si>
  <si>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</si>
  <si>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</si>
  <si>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</si>
  <si>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</si>
  <si>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</si>
  <si>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</si>
  <si>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</si>
  <si>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</si>
  <si>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</si>
  <si>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</si>
  <si>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</si>
  <si>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</si>
  <si>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</si>
  <si>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</si>
  <si>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</si>
  <si>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</si>
  <si>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</si>
  <si>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</si>
  <si>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</si>
  <si>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</si>
  <si>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</si>
  <si>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</si>
  <si>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</si>
  <si>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</si>
  <si>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</si>
  <si>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</si>
  <si>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</si>
  <si>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</si>
  <si>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</si>
  <si>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</si>
  <si>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</si>
  <si>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</si>
  <si>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</si>
  <si>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</si>
  <si>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</si>
  <si>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</si>
  <si>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</si>
  <si>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</si>
  <si>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</si>
  <si>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</si>
  <si>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</si>
  <si>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</si>
  <si>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</si>
  <si>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</si>
  <si>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</si>
  <si>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</si>
  <si>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</si>
  <si>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</si>
  <si>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</si>
  <si>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</si>
  <si>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</si>
  <si>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</si>
  <si>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</si>
  <si>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</si>
  <si>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</si>
  <si>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</si>
  <si>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</si>
  <si>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</si>
  <si>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</si>
  <si>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</si>
  <si>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</si>
  <si>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</si>
  <si>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</si>
  <si>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</si>
  <si>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</si>
  <si>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</si>
  <si>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</si>
  <si>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</si>
  <si>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</si>
  <si>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</si>
  <si>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</si>
  <si>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</si>
  <si>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</si>
  <si>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</si>
  <si>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</si>
  <si>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</si>
  <si>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</si>
  <si>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</si>
  <si>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</si>
  <si>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</si>
  <si>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</si>
  <si>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</si>
  <si>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</si>
  <si>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</si>
  <si>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</si>
  <si>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</si>
  <si>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</si>
  <si>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</si>
  <si>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</si>
  <si>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</si>
  <si>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</si>
  <si>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</si>
  <si>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</si>
  <si>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</si>
  <si>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</si>
  <si>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</si>
  <si>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</si>
  <si>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</si>
  <si>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</si>
  <si>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</si>
  <si>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</si>
  <si>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</si>
  <si>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</si>
  <si>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</si>
  <si>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</si>
  <si>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</si>
  <si>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</si>
  <si>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</si>
  <si>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</si>
  <si>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</si>
  <si>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</si>
  <si>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</si>
  <si>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</si>
  <si>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</si>
  <si>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</si>
  <si>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</si>
  <si>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</si>
  <si>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</si>
  <si>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</si>
  <si>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</si>
  <si>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</si>
  <si>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</si>
  <si>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</si>
  <si>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</si>
  <si>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</si>
  <si>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</si>
  <si>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</si>
  <si>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</si>
  <si>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</si>
  <si>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</si>
  <si>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</si>
  <si>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</si>
  <si>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</si>
  <si>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</si>
  <si>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</si>
  <si>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</si>
  <si>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</si>
  <si>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</si>
  <si>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</si>
  <si>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</si>
  <si>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</si>
  <si>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</si>
  <si>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</si>
  <si>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</si>
  <si>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</si>
  <si>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</si>
  <si>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</si>
  <si>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</si>
  <si>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</si>
  <si>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</si>
  <si>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</si>
  <si>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</si>
  <si>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</si>
  <si>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</si>
  <si>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</si>
  <si>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</si>
  <si>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</si>
  <si>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</si>
  <si>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</si>
  <si>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</si>
  <si>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</si>
  <si>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</si>
  <si>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</si>
  <si>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</si>
  <si>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</si>
  <si>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</si>
  <si>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</si>
  <si>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</si>
  <si>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</si>
  <si>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</si>
  <si>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</si>
  <si>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</si>
  <si>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</si>
  <si>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</si>
  <si>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</si>
  <si>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</si>
  <si>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</si>
  <si>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</si>
  <si>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</si>
  <si>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</si>
  <si>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</si>
  <si>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</si>
  <si>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</si>
  <si>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</si>
  <si>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</si>
  <si>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</si>
  <si>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</si>
  <si>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</si>
  <si>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</si>
  <si>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</si>
  <si>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</si>
  <si>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</si>
  <si>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</si>
  <si>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</si>
  <si>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</si>
  <si>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</si>
  <si>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</si>
  <si>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</si>
  <si>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</si>
  <si>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</si>
  <si>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</si>
  <si>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</si>
  <si>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</si>
  <si>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</si>
  <si>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</si>
  <si>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</si>
  <si>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</si>
  <si>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</si>
  <si>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</si>
  <si>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</si>
  <si>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</si>
  <si>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</si>
  <si>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</si>
  <si>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</si>
  <si>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</si>
  <si>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</si>
  <si>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</si>
  <si>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</si>
  <si>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</si>
  <si>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</si>
  <si>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</si>
  <si>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</si>
  <si>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</si>
  <si>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</si>
  <si>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</si>
  <si>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</si>
  <si>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</si>
  <si>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</si>
  <si>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</si>
  <si>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</si>
  <si>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</si>
  <si>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</si>
  <si>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</si>
  <si>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</si>
  <si>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</si>
  <si>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</si>
  <si>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</si>
  <si>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</si>
  <si>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</si>
  <si>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</si>
  <si>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</si>
  <si>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</si>
  <si>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</si>
  <si>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</si>
  <si>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</si>
  <si>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</si>
  <si>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</si>
  <si>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</si>
  <si>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</si>
  <si>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</si>
  <si>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</si>
  <si>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</si>
  <si>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</si>
  <si>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</si>
  <si>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</si>
  <si>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</si>
  <si>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</si>
  <si>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</si>
  <si>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</si>
  <si>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</si>
  <si>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</si>
  <si>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</si>
  <si>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</si>
  <si>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</si>
  <si>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</si>
  <si>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</si>
  <si>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</si>
  <si>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</si>
  <si>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</si>
  <si>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</si>
  <si>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</si>
  <si>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</si>
  <si>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</si>
  <si>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</si>
  <si>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</si>
  <si>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</si>
  <si>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</si>
  <si>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</si>
  <si>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</si>
  <si>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</si>
  <si>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</si>
  <si>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</si>
  <si>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</si>
  <si>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</si>
  <si>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</si>
  <si>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</si>
  <si>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</si>
  <si>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</si>
  <si>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</si>
  <si>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</si>
  <si>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</si>
  <si>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</si>
  <si>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</si>
  <si>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</si>
  <si>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</si>
  <si>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</si>
  <si>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</si>
  <si>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</si>
  <si>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</si>
  <si>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</si>
  <si>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</si>
  <si>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</si>
  <si>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</si>
  <si>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</si>
  <si>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</si>
  <si>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</si>
  <si>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</si>
  <si>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</si>
  <si>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</si>
  <si>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</si>
  <si>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</si>
  <si>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</si>
  <si>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</si>
  <si>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</si>
  <si>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</si>
  <si>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</si>
  <si>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</si>
  <si>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</si>
  <si>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</si>
  <si>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</si>
  <si>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</si>
  <si>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</si>
  <si>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</si>
  <si>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</si>
  <si>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</si>
  <si>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</si>
  <si>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</si>
  <si>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</si>
  <si>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</si>
  <si>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</si>
  <si>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</si>
  <si>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</si>
  <si>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</si>
  <si>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</si>
  <si>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</si>
  <si>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</si>
  <si>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</si>
  <si>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</si>
  <si>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</si>
  <si>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</si>
  <si>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</si>
  <si>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</si>
  <si>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</si>
  <si>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</si>
  <si>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</si>
  <si>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</si>
  <si>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</si>
  <si>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</si>
  <si>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</si>
  <si>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</si>
  <si>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</si>
  <si>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</si>
  <si>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</si>
  <si>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</si>
  <si>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</si>
  <si>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</si>
  <si>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</si>
  <si>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</si>
  <si>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</si>
  <si>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</si>
  <si>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</si>
  <si>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</si>
  <si>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</si>
  <si>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</si>
  <si>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</si>
  <si>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</si>
  <si>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</si>
  <si>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</si>
  <si>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</si>
  <si>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</si>
  <si>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</si>
  <si>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</si>
  <si>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</si>
  <si>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</si>
  <si>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</si>
  <si>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</si>
  <si>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</si>
  <si>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</si>
  <si>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</si>
  <si>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</si>
  <si>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</si>
  <si>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</si>
  <si>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</si>
  <si>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</si>
  <si>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</si>
  <si>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</si>
  <si>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</si>
  <si>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</si>
  <si>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</si>
  <si>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</si>
  <si>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</si>
  <si>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</si>
  <si>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</si>
  <si>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</si>
  <si>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</si>
  <si>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</si>
  <si>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</si>
  <si>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</si>
  <si>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</si>
  <si>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</si>
  <si>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</si>
  <si>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</si>
  <si>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</si>
  <si>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</si>
  <si>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</si>
  <si>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</si>
  <si>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</si>
  <si>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</si>
  <si>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</si>
  <si>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</si>
  <si>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</si>
  <si>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</si>
  <si>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</si>
  <si>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</si>
  <si>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</si>
  <si>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</si>
  <si>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</si>
  <si>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</si>
  <si>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</si>
  <si>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</si>
  <si>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</si>
  <si>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</si>
  <si>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</si>
  <si>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</si>
  <si>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</si>
  <si>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</si>
  <si>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</si>
  <si>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</si>
  <si>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</si>
  <si>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</si>
  <si>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</si>
  <si>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</si>
  <si>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</si>
  <si>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</si>
  <si>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</si>
  <si>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</si>
  <si>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</si>
  <si>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</si>
  <si>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</si>
  <si>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</si>
  <si>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</si>
  <si>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</si>
  <si>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</si>
  <si>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</si>
  <si>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</si>
  <si>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</si>
  <si>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</si>
  <si>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</si>
  <si>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</si>
  <si>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</si>
  <si>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</si>
  <si>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</si>
  <si>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</si>
  <si>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</si>
  <si>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</si>
  <si>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</si>
  <si>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</si>
  <si>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</si>
  <si>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</si>
  <si>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</si>
  <si>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</si>
  <si>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</si>
  <si>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</si>
  <si>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</si>
  <si>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</si>
  <si>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</si>
  <si>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</si>
  <si>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</si>
  <si>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</si>
  <si>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</si>
  <si>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</si>
  <si>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</si>
  <si>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</si>
  <si>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</si>
  <si>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</si>
  <si>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</si>
  <si>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</si>
  <si>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</si>
  <si>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</si>
  <si>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</si>
  <si>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</si>
  <si>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</si>
  <si>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</si>
  <si>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</si>
  <si>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</si>
  <si>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</si>
  <si>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</si>
  <si>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</si>
  <si>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</si>
  <si>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</si>
  <si>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</si>
  <si>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</si>
  <si>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</si>
  <si>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</si>
  <si>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</si>
  <si>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</si>
  <si>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</si>
  <si>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</si>
  <si>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</si>
  <si>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</si>
  <si>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</si>
  <si>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</si>
  <si>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</si>
  <si>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</si>
  <si>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</si>
  <si>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</si>
  <si>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</si>
  <si>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</si>
  <si>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</si>
  <si>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</si>
  <si>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</si>
  <si>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</si>
  <si>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</si>
  <si>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</si>
  <si>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</si>
  <si>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</si>
  <si>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</si>
  <si>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</si>
  <si>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</si>
  <si>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</si>
  <si>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</si>
  <si>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</si>
  <si>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</si>
  <si>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</si>
  <si>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</si>
  <si>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</si>
  <si>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</si>
  <si>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</si>
  <si>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</si>
  <si>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</si>
  <si>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</si>
  <si>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</si>
  <si>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</si>
  <si>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</si>
  <si>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</si>
  <si>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</si>
  <si>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</si>
  <si>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</si>
  <si>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</si>
  <si>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</si>
  <si>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</si>
  <si>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</si>
  <si>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</si>
  <si>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</si>
  <si>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</si>
  <si>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</si>
  <si>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</si>
  <si>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</si>
  <si>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</si>
  <si>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</si>
  <si>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</si>
  <si>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</si>
  <si>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</si>
  <si>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</si>
  <si>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</si>
  <si>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</si>
  <si>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</si>
  <si>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</si>
  <si>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</si>
  <si>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</si>
  <si>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</si>
  <si>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</si>
  <si>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</si>
  <si>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</si>
  <si>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</si>
  <si>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</si>
  <si>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</si>
  <si>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</si>
  <si>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</si>
  <si>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</si>
  <si>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</si>
  <si>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</si>
  <si>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</si>
  <si>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</si>
  <si>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</si>
  <si>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</si>
  <si>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</si>
  <si>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</si>
  <si>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</si>
  <si>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</si>
  <si>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</si>
  <si>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</si>
  <si>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</si>
  <si>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</si>
  <si>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</si>
  <si>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</si>
  <si>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</si>
  <si>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</si>
  <si>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</si>
  <si>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</si>
  <si>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</si>
  <si>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</si>
  <si>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</si>
  <si>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</si>
  <si>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</si>
  <si>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</si>
  <si>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</si>
  <si>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</si>
  <si>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</si>
  <si>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</si>
  <si>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</si>
  <si>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</si>
  <si>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</si>
  <si>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</si>
  <si>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</si>
  <si>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</si>
  <si>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</si>
  <si>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</si>
  <si>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</si>
  <si>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</si>
  <si>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</si>
  <si>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</si>
  <si>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</si>
  <si>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</si>
  <si>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</si>
  <si>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</si>
  <si>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</si>
  <si>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</si>
  <si>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</si>
  <si>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</si>
  <si>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</si>
  <si>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</si>
  <si>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</si>
  <si>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</si>
  <si>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</si>
  <si>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</si>
  <si>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</si>
  <si>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</si>
  <si>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</si>
  <si>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</si>
  <si>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</si>
  <si>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</si>
  <si>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</si>
  <si>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</si>
  <si>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</si>
  <si>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</si>
  <si>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</si>
  <si>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</si>
  <si>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</si>
  <si>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</si>
  <si>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</si>
  <si>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</si>
  <si>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</si>
  <si>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</si>
  <si>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</si>
  <si>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</si>
  <si>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</si>
  <si>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</si>
  <si>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</si>
  <si>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</si>
  <si>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</si>
  <si>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</si>
  <si>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</si>
  <si>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</si>
  <si>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</si>
  <si>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</si>
  <si>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</si>
  <si>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</si>
  <si>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</si>
  <si>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</si>
  <si>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</si>
  <si>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</si>
  <si>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</si>
  <si>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</si>
  <si>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</si>
  <si>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</si>
  <si>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</si>
  <si>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</si>
  <si>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</si>
  <si>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</si>
  <si>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</si>
  <si>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</si>
  <si>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</si>
  <si>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</si>
  <si>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</si>
  <si>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</si>
  <si>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</si>
  <si>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</si>
  <si>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</si>
  <si>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</si>
  <si>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</si>
  <si>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</si>
  <si>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</si>
  <si>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</si>
  <si>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</si>
  <si>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</si>
  <si>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</si>
  <si>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</si>
  <si>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</si>
  <si>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</si>
  <si>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</si>
  <si>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</si>
  <si>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</si>
  <si>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</si>
  <si>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</si>
  <si>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</si>
  <si>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</si>
  <si>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</si>
  <si>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</si>
  <si>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</si>
  <si>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</si>
  <si>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</si>
  <si>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</si>
  <si>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</si>
  <si>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</si>
  <si>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</si>
  <si>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</si>
  <si>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</si>
  <si>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</si>
  <si>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</si>
  <si>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</si>
  <si>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</si>
  <si>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</si>
  <si>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</si>
  <si>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</si>
  <si>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</si>
  <si>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</si>
  <si>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</si>
  <si>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</si>
  <si>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</si>
  <si>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</si>
  <si>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</si>
  <si>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</si>
  <si>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</si>
  <si>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</si>
  <si>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</si>
  <si>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</si>
  <si>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</si>
  <si>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</si>
  <si>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</si>
  <si>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</si>
  <si>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</si>
  <si>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</si>
  <si>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</si>
  <si>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</si>
  <si>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</si>
  <si>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</si>
  <si>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</si>
  <si>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</si>
  <si>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</si>
  <si>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</si>
  <si>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</si>
  <si>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</si>
  <si>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</si>
  <si>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</si>
  <si>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</si>
  <si>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</si>
  <si>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</si>
  <si>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</si>
  <si>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</si>
  <si>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</si>
  <si>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</si>
  <si>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</si>
  <si>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</si>
  <si>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</si>
  <si>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</si>
  <si>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</si>
  <si>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</si>
  <si>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</si>
  <si>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</si>
  <si>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</si>
  <si>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</si>
  <si>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</si>
  <si>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</si>
  <si>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</si>
  <si>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</si>
  <si>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</si>
  <si>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</si>
  <si>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</si>
  <si>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</si>
  <si>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</si>
  <si>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</si>
  <si>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</si>
  <si>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</si>
  <si>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</si>
  <si>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</si>
  <si>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</si>
  <si>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</si>
  <si>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</si>
  <si>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</si>
  <si>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</si>
  <si>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</si>
  <si>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</si>
  <si>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</si>
  <si>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</si>
  <si>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</si>
  <si>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</si>
  <si>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</si>
  <si>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</si>
  <si>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</si>
  <si>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</si>
  <si>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</si>
  <si>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</si>
  <si>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</si>
  <si>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</si>
  <si>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</si>
  <si>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</si>
  <si>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</si>
  <si>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</si>
  <si>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</si>
  <si>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</si>
  <si>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</si>
  <si>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</si>
  <si>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</si>
  <si>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</si>
  <si>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</si>
  <si>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</si>
  <si>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</si>
  <si>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</si>
  <si>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</si>
  <si>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</si>
  <si>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</si>
  <si>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</si>
  <si>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</si>
  <si>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</si>
  <si>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</si>
  <si>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</si>
  <si>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</si>
  <si>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</si>
  <si>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</si>
  <si>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</si>
  <si>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</si>
  <si>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</si>
  <si>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</si>
  <si>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</si>
  <si>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</si>
  <si>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</si>
  <si>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</si>
  <si>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</si>
  <si>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</si>
  <si>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</si>
  <si>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</si>
  <si>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</si>
  <si>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</si>
  <si>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</si>
  <si>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</si>
  <si>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</si>
  <si>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</si>
  <si>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</si>
  <si>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</si>
  <si>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</si>
  <si>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</si>
  <si>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</si>
  <si>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</si>
  <si>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</si>
  <si>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</si>
  <si>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</si>
  <si>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</si>
  <si>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</si>
  <si>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</si>
  <si>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</si>
  <si>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</si>
  <si>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</si>
  <si>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</si>
  <si>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</si>
  <si>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</si>
  <si>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</si>
  <si>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</si>
  <si>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</si>
  <si>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</si>
  <si>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</si>
  <si>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</si>
  <si>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</si>
  <si>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</si>
  <si>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</si>
  <si>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</si>
  <si>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</si>
  <si>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</si>
  <si>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</si>
  <si>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</si>
  <si>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</si>
  <si>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</si>
  <si>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</si>
  <si>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</si>
  <si>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</si>
  <si>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</si>
  <si>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</si>
  <si>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</si>
  <si>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</si>
  <si>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</si>
  <si>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</si>
  <si>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</si>
  <si>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</si>
  <si>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</si>
  <si>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</si>
  <si>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</si>
  <si>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</si>
  <si>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</si>
  <si>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</si>
  <si>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</si>
  <si>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</si>
  <si>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</si>
  <si>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</si>
  <si>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</si>
  <si>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</si>
  <si>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</si>
  <si>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</si>
  <si>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</si>
  <si>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</si>
  <si>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</si>
  <si>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</si>
  <si>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</si>
  <si>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</si>
  <si>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</si>
  <si>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</si>
  <si>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</si>
  <si>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</si>
  <si>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</si>
  <si>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</si>
  <si>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</si>
  <si>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</si>
  <si>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</si>
  <si>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</si>
  <si>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</si>
  <si>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</si>
  <si>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</si>
  <si>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</si>
  <si>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</si>
  <si>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</si>
  <si>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</si>
  <si>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</si>
  <si>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</si>
  <si>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</si>
  <si>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</si>
  <si>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</si>
  <si>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</si>
  <si>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</si>
  <si>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</si>
  <si>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</si>
  <si>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</si>
  <si>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</si>
  <si>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</si>
  <si>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</si>
  <si>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</si>
  <si>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</si>
  <si>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</si>
  <si>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</si>
  <si>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</si>
  <si>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</si>
  <si>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</si>
  <si>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</si>
  <si>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</si>
  <si>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</si>
  <si>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</si>
  <si>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</si>
  <si>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</si>
  <si>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</si>
  <si>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</si>
  <si>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</si>
  <si>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</si>
  <si>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</si>
  <si>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</si>
  <si>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</si>
  <si>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</si>
  <si>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</si>
  <si>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</si>
  <si>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</si>
  <si>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</si>
  <si>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</si>
  <si>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</si>
  <si>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</si>
  <si>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</si>
  <si>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</si>
  <si>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</si>
  <si>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</si>
  <si>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</si>
  <si>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</si>
  <si>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</si>
  <si>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</si>
  <si>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</si>
  <si>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</si>
  <si>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</si>
  <si>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</si>
  <si>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</si>
  <si>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</si>
  <si>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</si>
  <si>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</si>
  <si>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</si>
  <si>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</si>
  <si>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</si>
  <si>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</si>
  <si>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</si>
  <si>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</si>
  <si>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</si>
  <si>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</si>
  <si>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</si>
  <si>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</si>
  <si>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</si>
  <si>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</si>
  <si>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</si>
  <si>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</si>
  <si>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</si>
  <si>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</si>
  <si>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</si>
  <si>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</si>
  <si>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</si>
  <si>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</si>
  <si>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</si>
  <si>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</si>
  <si>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</si>
  <si>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</si>
  <si>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</si>
  <si>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</si>
  <si>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</si>
  <si>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</si>
  <si>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</si>
  <si>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</si>
  <si>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</si>
  <si>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</si>
  <si>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</si>
  <si>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</si>
  <si>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</si>
  <si>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</si>
  <si>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</si>
  <si>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</si>
  <si>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</si>
  <si>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</si>
  <si>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</si>
  <si>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</si>
  <si>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</si>
  <si>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</si>
  <si>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</si>
  <si>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</si>
  <si>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</si>
  <si>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</si>
  <si>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</si>
  <si>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</si>
  <si>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</si>
  <si>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</si>
  <si>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</si>
  <si>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</si>
  <si>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</si>
  <si>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</si>
  <si>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</si>
  <si>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</si>
  <si>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</si>
  <si>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</si>
  <si>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</si>
  <si>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</si>
  <si>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</si>
  <si>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</si>
  <si>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</si>
  <si>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</si>
  <si>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</si>
  <si>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</si>
  <si>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</si>
  <si>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</si>
  <si>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</si>
  <si>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</si>
  <si>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</si>
  <si>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</si>
  <si>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</si>
  <si>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</si>
  <si>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</si>
  <si>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</si>
  <si>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</si>
  <si>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</si>
  <si>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</si>
  <si>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</si>
  <si>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</si>
  <si>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</si>
  <si>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</si>
  <si>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</si>
  <si>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</si>
  <si>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</si>
  <si>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</si>
  <si>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</si>
  <si>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</si>
  <si>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</si>
  <si>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</si>
  <si>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</si>
  <si>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</si>
  <si>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</si>
  <si>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</si>
  <si>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</si>
  <si>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</si>
  <si>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</si>
  <si>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</si>
  <si>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</si>
  <si>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</si>
  <si>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</si>
  <si>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</si>
  <si>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</si>
  <si>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</si>
  <si>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</si>
  <si>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</si>
  <si>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</si>
  <si>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</si>
  <si>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</si>
  <si>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</si>
  <si>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</si>
  <si>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</si>
  <si>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</si>
  <si>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</si>
  <si>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</si>
  <si>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</si>
  <si>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</si>
  <si>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</si>
  <si>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</si>
  <si>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</si>
  <si>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</si>
  <si>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</si>
  <si>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</si>
  <si>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</si>
  <si>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</si>
  <si>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</si>
  <si>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</si>
  <si>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</si>
  <si>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</si>
  <si>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</si>
  <si>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</si>
  <si>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</si>
  <si>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</si>
  <si>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</si>
  <si>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</si>
  <si>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</si>
  <si>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</si>
  <si>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</si>
  <si>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</si>
  <si>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</si>
  <si>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</si>
  <si>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</si>
  <si>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</si>
  <si>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</si>
  <si>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</si>
  <si>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</si>
  <si>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</si>
  <si>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</si>
  <si>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</si>
  <si>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</si>
  <si>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</si>
  <si>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</si>
  <si>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</si>
  <si>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</si>
  <si>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</si>
  <si>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</si>
  <si>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</si>
  <si>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</si>
  <si>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</si>
  <si>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</si>
  <si>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</si>
  <si>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</si>
  <si>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</si>
  <si>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</si>
  <si>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</si>
  <si>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</si>
  <si>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</si>
  <si>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</si>
  <si>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</si>
  <si>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</si>
  <si>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</si>
  <si>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</si>
  <si>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</si>
  <si>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</si>
  <si>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</si>
  <si>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</si>
  <si>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</si>
  <si>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</si>
  <si>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</si>
  <si>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</si>
  <si>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</si>
  <si>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</si>
  <si>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</si>
  <si>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</si>
  <si>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</si>
  <si>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</si>
  <si>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</si>
  <si>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</si>
  <si>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</si>
  <si>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</si>
  <si>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</si>
  <si>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</si>
  <si>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</si>
  <si>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</si>
  <si>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</si>
  <si>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</si>
  <si>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</si>
  <si>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</si>
  <si>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</si>
  <si>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</si>
  <si>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</si>
  <si>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</si>
  <si>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</si>
  <si>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</si>
  <si>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</si>
  <si>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</si>
  <si>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</si>
  <si>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</si>
  <si>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</si>
  <si>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</si>
  <si>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</si>
  <si>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</si>
  <si>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</si>
  <si>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</si>
  <si>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</si>
  <si>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</si>
  <si>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</si>
  <si>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</si>
  <si>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</si>
  <si>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</si>
  <si>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</si>
  <si>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</si>
  <si>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</si>
  <si>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</si>
  <si>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</si>
  <si>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</si>
  <si>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</si>
  <si>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</si>
  <si>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</si>
  <si>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</si>
  <si>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</si>
  <si>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</si>
  <si>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</si>
  <si>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</si>
  <si>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</si>
  <si>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</si>
  <si>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</si>
  <si>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</si>
  <si>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</si>
  <si>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</si>
  <si>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</si>
  <si>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</si>
  <si>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</si>
  <si>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</si>
  <si>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</si>
  <si>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</si>
  <si>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</si>
  <si>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</si>
  <si>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</si>
  <si>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</si>
  <si>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</si>
  <si>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</si>
  <si>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</si>
  <si>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</si>
  <si>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</si>
  <si>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</si>
  <si>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</si>
  <si>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</si>
  <si>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</si>
  <si>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</si>
  <si>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</si>
  <si>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</si>
  <si>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</si>
  <si>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</si>
  <si>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</si>
  <si>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</si>
  <si>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</si>
  <si>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</si>
  <si>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</si>
  <si>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</si>
  <si>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</si>
  <si>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</si>
  <si>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</si>
  <si>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</si>
  <si>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</si>
  <si>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</si>
  <si>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</si>
  <si>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</si>
  <si>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</si>
  <si>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</si>
  <si>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</si>
  <si>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</si>
  <si>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</si>
  <si>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</si>
  <si>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</si>
  <si>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</si>
  <si>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</si>
  <si>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</si>
  <si>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</si>
  <si>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</si>
  <si>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</si>
  <si>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</si>
  <si>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</si>
  <si>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</si>
  <si>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</si>
  <si>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</si>
  <si>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</si>
  <si>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</si>
  <si>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</si>
  <si>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</si>
  <si>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</si>
  <si>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</si>
  <si>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</si>
  <si>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</si>
  <si>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</si>
  <si>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</si>
  <si>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</si>
  <si>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</si>
  <si>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</si>
  <si>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</si>
  <si>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</si>
  <si>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</si>
  <si>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</si>
  <si>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</si>
  <si>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</si>
  <si>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</si>
  <si>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</si>
  <si>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</si>
  <si>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</si>
  <si>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</si>
  <si>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</si>
  <si>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</si>
  <si>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</si>
  <si>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</si>
  <si>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</si>
  <si>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</si>
  <si>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</si>
  <si>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</si>
  <si>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</si>
  <si>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</si>
  <si>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</si>
  <si>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</si>
  <si>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</si>
  <si>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</si>
  <si>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</si>
  <si>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</si>
  <si>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</si>
  <si>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</si>
  <si>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</si>
  <si>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</si>
  <si>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</si>
  <si>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</si>
  <si>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</si>
  <si>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</si>
  <si>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</si>
  <si>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</si>
  <si>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</si>
  <si>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</si>
  <si>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</si>
  <si>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</si>
  <si>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</si>
  <si>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</si>
  <si>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</si>
  <si>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</si>
  <si>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</si>
  <si>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</si>
  <si>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</si>
  <si>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</si>
  <si>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</si>
  <si>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</si>
  <si>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</si>
  <si>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</si>
  <si>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</si>
  <si>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</si>
  <si>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</si>
  <si>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</si>
  <si>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</si>
  <si>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</si>
  <si>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</si>
  <si>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</si>
  <si>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</si>
  <si>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</si>
  <si>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</si>
  <si>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</si>
  <si>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</si>
  <si>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</si>
  <si>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</si>
  <si>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</si>
  <si>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</si>
  <si>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</si>
  <si>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</si>
  <si>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</si>
  <si>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</si>
  <si>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</si>
  <si>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</si>
  <si>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</si>
  <si>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</si>
  <si>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</si>
  <si>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</si>
  <si>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</si>
  <si>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</si>
  <si>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</si>
  <si>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</si>
  <si>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</si>
  <si>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</si>
  <si>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</si>
  <si>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</si>
  <si>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</si>
  <si>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</si>
  <si>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</si>
  <si>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</si>
  <si>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</si>
  <si>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</si>
  <si>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</si>
  <si>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</si>
  <si>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</si>
  <si>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</si>
  <si>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</si>
  <si>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</si>
  <si>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</si>
  <si>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</si>
  <si>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</si>
  <si>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</si>
  <si>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</si>
  <si>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</si>
  <si>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</si>
  <si>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</si>
  <si>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</si>
  <si>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</si>
  <si>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</si>
  <si>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</si>
  <si>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</si>
  <si>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</si>
  <si>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</si>
  <si>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</si>
  <si>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</si>
  <si>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</si>
  <si>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</si>
  <si>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</si>
  <si>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</si>
  <si>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</si>
  <si>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</si>
  <si>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</si>
  <si>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</si>
  <si>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</si>
  <si>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</si>
  <si>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</si>
  <si>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</si>
  <si>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</si>
  <si>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</si>
  <si>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</si>
  <si>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</si>
  <si>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</si>
  <si>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</si>
  <si>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</si>
  <si>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</si>
  <si>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</si>
  <si>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</si>
  <si>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</si>
  <si>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</si>
  <si>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</si>
  <si>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</si>
  <si>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</si>
  <si>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</si>
  <si>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</si>
  <si>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</si>
  <si>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</si>
  <si>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</si>
  <si>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</si>
  <si>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</si>
  <si>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</si>
  <si>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</si>
  <si>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</si>
  <si>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</si>
  <si>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</si>
  <si>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</si>
  <si>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</si>
  <si>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</si>
  <si>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</si>
  <si>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</si>
  <si>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</si>
  <si>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</si>
  <si>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</si>
  <si>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</si>
  <si>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</si>
  <si>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</si>
  <si>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</si>
  <si>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</si>
  <si>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</si>
  <si>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</si>
  <si>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</si>
  <si>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</si>
  <si>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</si>
  <si>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</si>
  <si>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</si>
  <si>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</si>
  <si>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</si>
  <si>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</si>
  <si>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</si>
  <si>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</si>
  <si>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</si>
  <si>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</si>
  <si>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</si>
  <si>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</si>
  <si>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</si>
  <si>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</si>
  <si>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</si>
  <si>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</si>
  <si>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</si>
  <si>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</si>
  <si>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</si>
  <si>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</si>
  <si>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</si>
  <si>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</si>
  <si>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</si>
  <si>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</si>
  <si>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</si>
  <si>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</si>
  <si>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</si>
  <si>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</si>
  <si>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</si>
  <si>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</si>
  <si>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</si>
  <si>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</si>
  <si>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</si>
  <si>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</si>
  <si>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</si>
  <si>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</si>
  <si>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</si>
  <si>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</si>
  <si>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</si>
  <si>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</si>
  <si>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</si>
  <si>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</si>
  <si>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</si>
  <si>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</si>
  <si>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</si>
  <si>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</si>
  <si>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</si>
  <si>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</si>
  <si>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</si>
  <si>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</si>
  <si>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</si>
  <si>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</si>
  <si>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</si>
  <si>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</si>
  <si>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</si>
  <si>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</si>
  <si>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</si>
  <si>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</si>
  <si>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</si>
  <si>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</si>
  <si>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</si>
  <si>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</si>
  <si>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</si>
  <si>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</si>
  <si>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</si>
  <si>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</si>
  <si>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</si>
  <si>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</si>
  <si>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</si>
  <si>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</si>
  <si>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</si>
  <si>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</si>
  <si>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</si>
  <si>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</si>
  <si>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</si>
  <si>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</si>
  <si>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</si>
  <si>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</si>
  <si>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</si>
  <si>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</si>
  <si>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</si>
  <si>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</si>
  <si>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</si>
  <si>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</si>
  <si>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</si>
  <si>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</si>
  <si>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</si>
  <si>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</si>
  <si>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</si>
  <si>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</si>
  <si>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</si>
  <si>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</si>
  <si>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</si>
  <si>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</si>
  <si>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</si>
  <si>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</si>
  <si>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</si>
  <si>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</si>
  <si>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</si>
  <si>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</si>
  <si>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</si>
  <si>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</si>
  <si>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</si>
  <si>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</si>
  <si>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</si>
  <si>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</si>
  <si>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</si>
  <si>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</si>
  <si>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</si>
  <si>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</si>
  <si>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</si>
  <si>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</si>
  <si>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</si>
  <si>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</si>
  <si>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</si>
  <si>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</si>
  <si>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</si>
  <si>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</si>
  <si>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</si>
  <si>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</si>
  <si>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</si>
  <si>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</si>
  <si>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</si>
  <si>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</si>
  <si>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</si>
  <si>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</si>
  <si>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</si>
  <si>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</si>
  <si>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</si>
  <si>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</si>
  <si>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</si>
  <si>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</si>
  <si>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</si>
  <si>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</si>
  <si>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</si>
  <si>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</si>
  <si>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</si>
  <si>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</si>
  <si>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</si>
  <si>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</si>
  <si>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</si>
  <si>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</si>
  <si>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</si>
  <si>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</si>
  <si>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</si>
  <si>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</si>
  <si>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</si>
  <si>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</si>
  <si>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</si>
  <si>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</si>
  <si>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</si>
  <si>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</si>
  <si>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</si>
  <si>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</si>
  <si>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</si>
  <si>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</si>
  <si>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</si>
  <si>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</si>
  <si>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</si>
  <si>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</si>
  <si>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</si>
  <si>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</si>
  <si>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</si>
  <si>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</si>
  <si>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</si>
  <si>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</si>
  <si>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</si>
  <si>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</si>
  <si>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</si>
  <si>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</si>
  <si>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</si>
  <si>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</si>
  <si>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</si>
  <si>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</si>
  <si>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</si>
  <si>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</si>
  <si>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</si>
  <si>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</si>
  <si>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</si>
  <si>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</si>
  <si>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</si>
  <si>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</si>
  <si>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</si>
  <si>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</si>
  <si>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</si>
  <si>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</si>
  <si>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</si>
  <si>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</si>
  <si>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</si>
  <si>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</si>
  <si>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</si>
  <si>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</si>
  <si>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</si>
  <si>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</si>
  <si>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</si>
  <si>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</si>
  <si>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</si>
  <si>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</si>
  <si>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</si>
  <si>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</si>
  <si>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</si>
  <si>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</si>
  <si>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</si>
  <si>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</si>
  <si>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</si>
  <si>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</si>
  <si>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</si>
  <si>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</si>
  <si>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</si>
  <si>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</si>
  <si>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</si>
  <si>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</si>
  <si>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</si>
  <si>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</si>
  <si>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</si>
  <si>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</si>
  <si>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</si>
  <si>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</si>
  <si>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</si>
  <si>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</si>
  <si>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</si>
  <si>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</si>
  <si>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</si>
  <si>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</si>
  <si>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</si>
  <si>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</si>
  <si>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</si>
  <si>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</si>
  <si>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</si>
  <si>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</si>
  <si>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</si>
  <si>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</si>
  <si>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</si>
  <si>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</si>
  <si>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</si>
  <si>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</si>
  <si>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</si>
  <si>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</si>
  <si>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</si>
  <si>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</si>
  <si>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</si>
  <si>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</si>
  <si>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</si>
  <si>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</si>
  <si>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</si>
  <si>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</si>
  <si>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</si>
  <si>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</si>
  <si>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</si>
  <si>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</si>
  <si>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</si>
  <si>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</si>
  <si>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</si>
  <si>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</si>
  <si>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</si>
  <si>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</si>
  <si>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</si>
  <si>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</si>
  <si>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</si>
  <si>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</si>
  <si>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</si>
  <si>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</si>
  <si>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</si>
  <si>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</si>
  <si>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</si>
  <si>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</si>
  <si>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</si>
  <si>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</si>
  <si>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</si>
  <si>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</si>
  <si>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</si>
  <si>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</si>
  <si>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</si>
  <si>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</si>
  <si>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</si>
  <si>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</si>
  <si>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</si>
  <si>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</si>
  <si>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</si>
  <si>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</si>
  <si>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</si>
  <si>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</si>
  <si>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</si>
  <si>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</si>
  <si>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</si>
  <si>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</si>
  <si>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</si>
  <si>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</si>
  <si>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</si>
  <si>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</si>
  <si>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</si>
  <si>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</si>
  <si>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</si>
  <si>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</si>
  <si>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</si>
  <si>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</si>
  <si>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</si>
  <si>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</si>
  <si>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</si>
  <si>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</si>
  <si>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</si>
  <si>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</si>
  <si>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</si>
  <si>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</si>
  <si>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</si>
  <si>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</si>
  <si>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</si>
  <si>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</si>
  <si>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</si>
  <si>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</si>
  <si>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</si>
  <si>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</si>
  <si>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</si>
  <si>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</si>
  <si>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</si>
  <si>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</si>
  <si>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</si>
  <si>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</si>
  <si>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</si>
  <si>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</si>
  <si>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</si>
  <si>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</si>
  <si>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</si>
  <si>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</si>
  <si>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</si>
  <si>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</si>
  <si>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</si>
  <si>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</si>
  <si>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</si>
  <si>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</si>
  <si>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</si>
  <si>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</si>
  <si>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</si>
  <si>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</si>
  <si>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</si>
  <si>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</si>
  <si>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</si>
  <si>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</si>
  <si>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</si>
  <si>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</si>
  <si>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</si>
  <si>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</si>
  <si>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</si>
  <si>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</si>
  <si>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</si>
  <si>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</si>
  <si>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</si>
  <si>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</si>
  <si>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</si>
  <si>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</si>
  <si>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</si>
  <si>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</si>
  <si>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</si>
  <si>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</si>
  <si>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</si>
  <si>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</si>
  <si>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</si>
  <si>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</si>
  <si>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</si>
  <si>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</si>
  <si>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</si>
  <si>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</si>
  <si>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</si>
  <si>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</si>
  <si>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</si>
  <si>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</si>
  <si>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</si>
  <si>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</si>
  <si>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</si>
  <si>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</si>
  <si>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</si>
  <si>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</si>
  <si>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</si>
  <si>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</si>
  <si>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</si>
  <si>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</si>
  <si>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</si>
  <si>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</si>
  <si>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</si>
  <si>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</si>
  <si>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</si>
  <si>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</si>
  <si>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</si>
  <si>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</si>
  <si>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</si>
  <si>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</si>
  <si>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</si>
  <si>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</si>
  <si>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</si>
  <si>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</si>
  <si>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</si>
  <si>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</si>
  <si>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</si>
  <si>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</si>
  <si>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</si>
  <si>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</si>
  <si>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</si>
  <si>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</si>
  <si>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</si>
  <si>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</si>
  <si>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</si>
  <si>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</si>
  <si>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</si>
  <si>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</si>
  <si>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</si>
  <si>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</si>
  <si>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</si>
  <si>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</si>
  <si>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</si>
  <si>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</si>
  <si>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</si>
  <si>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</si>
  <si>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</si>
  <si>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</si>
  <si>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</si>
  <si>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</si>
  <si>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</si>
  <si>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</si>
  <si>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</si>
  <si>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</si>
  <si>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</si>
  <si>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</si>
  <si>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</si>
  <si>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</si>
  <si>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</si>
  <si>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</si>
  <si>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</si>
  <si>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</si>
  <si>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</si>
  <si>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</si>
  <si>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</si>
  <si>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</si>
  <si>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</si>
  <si>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</si>
  <si>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</si>
  <si>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</si>
  <si>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</si>
  <si>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</si>
  <si>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</si>
  <si>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</si>
  <si>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</si>
  <si>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</si>
  <si>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</si>
  <si>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</si>
  <si>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</si>
  <si>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</si>
  <si>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</si>
  <si>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</si>
  <si>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</si>
  <si>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</si>
  <si>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</si>
  <si>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</si>
  <si>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</si>
  <si>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</si>
  <si>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</si>
  <si>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</si>
  <si>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</si>
  <si>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</si>
  <si>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</si>
  <si>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</si>
  <si>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</si>
  <si>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</si>
  <si>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</si>
  <si>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</si>
  <si>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</si>
  <si>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</si>
  <si>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</si>
  <si>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</si>
  <si>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</si>
  <si>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</si>
  <si>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</si>
  <si>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</si>
  <si>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</si>
  <si>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</si>
  <si>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</si>
  <si>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</si>
  <si>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</si>
  <si>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</si>
  <si>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</si>
  <si>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</si>
  <si>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</si>
  <si>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</si>
  <si>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</si>
  <si>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</si>
  <si>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</si>
  <si>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</si>
  <si>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</si>
  <si>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</si>
  <si>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</si>
  <si>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</si>
  <si>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</si>
  <si>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</si>
  <si>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</si>
  <si>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</si>
  <si>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</si>
  <si>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</si>
  <si>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</si>
  <si>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</si>
  <si>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</si>
  <si>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</si>
  <si>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</si>
  <si>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</si>
  <si>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</si>
  <si>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</si>
  <si>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</si>
  <si>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</si>
  <si>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</si>
  <si>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</si>
  <si>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</si>
  <si>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</si>
  <si>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</si>
  <si>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</si>
  <si>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</si>
  <si>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</si>
  <si>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</si>
  <si>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</si>
  <si>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</si>
  <si>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</si>
  <si>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</si>
  <si>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</si>
  <si>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</si>
  <si>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</si>
  <si>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</si>
  <si>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</si>
  <si>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</si>
  <si>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</si>
  <si>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</si>
  <si>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</si>
  <si>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</si>
  <si>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</si>
  <si>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</si>
  <si>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</si>
  <si>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</si>
  <si>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</si>
  <si>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</si>
  <si>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</si>
  <si>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</si>
  <si>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</si>
  <si>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</si>
  <si>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</si>
  <si>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</si>
  <si>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</si>
  <si>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</si>
  <si>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</si>
  <si>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</si>
  <si>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</si>
  <si>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</si>
  <si>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</si>
  <si>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</si>
  <si>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</si>
  <si>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</si>
  <si>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</si>
  <si>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</si>
  <si>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</si>
  <si>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</si>
  <si>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</si>
  <si>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</si>
  <si>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</si>
  <si>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</si>
  <si>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</si>
  <si>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</si>
  <si>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</si>
  <si>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</si>
  <si>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</si>
  <si>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</si>
  <si>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</si>
  <si>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</si>
  <si>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</si>
  <si>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</si>
  <si>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</si>
  <si>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</si>
  <si>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</si>
  <si>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</si>
  <si>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</si>
  <si>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</si>
  <si>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</si>
  <si>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</si>
  <si>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</si>
  <si>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</si>
  <si>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</si>
  <si>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</si>
  <si>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</si>
  <si>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</si>
  <si>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</si>
  <si>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</si>
  <si>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</si>
  <si>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</si>
  <si>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</si>
  <si>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</si>
  <si>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</si>
  <si>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</si>
  <si>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</si>
  <si>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</si>
  <si>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</si>
  <si>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</si>
  <si>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</si>
  <si>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</si>
  <si>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</si>
  <si>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</si>
  <si>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</si>
  <si>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</si>
  <si>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</si>
  <si>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</si>
  <si>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</si>
  <si>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</si>
  <si>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</si>
  <si>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</si>
  <si>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</si>
  <si>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</si>
  <si>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</si>
  <si>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</si>
  <si>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</si>
  <si>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</si>
  <si>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</si>
  <si>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</si>
  <si>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</si>
  <si>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</si>
  <si>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</si>
  <si>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</si>
  <si>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</si>
  <si>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</si>
  <si>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</si>
  <si>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</si>
  <si>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</si>
  <si>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</si>
  <si>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</si>
  <si>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</si>
  <si>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</si>
  <si>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</si>
  <si>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</si>
  <si>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</si>
  <si>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</si>
  <si>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</si>
  <si>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</si>
  <si>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</si>
  <si>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</si>
  <si>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</si>
  <si>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</si>
  <si>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</si>
  <si>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</si>
  <si>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</si>
  <si>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</si>
  <si>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</si>
  <si>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</si>
  <si>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</si>
  <si>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</si>
  <si>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</si>
  <si>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</si>
  <si>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</si>
  <si>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</si>
  <si>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</si>
  <si>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</si>
  <si>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</si>
  <si>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</si>
  <si>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</si>
  <si>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</si>
  <si>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</si>
  <si>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</si>
  <si>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</si>
  <si>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</si>
  <si>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</si>
  <si>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</si>
  <si>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</si>
  <si>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</si>
  <si>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</si>
  <si>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</si>
  <si>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</si>
  <si>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</si>
  <si>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</si>
  <si>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</si>
  <si>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</si>
  <si>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</si>
  <si>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</si>
  <si>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</si>
  <si>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</si>
  <si>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</si>
  <si>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</si>
  <si>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</si>
  <si>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</si>
  <si>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</si>
  <si>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</si>
  <si>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</si>
  <si>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</si>
  <si>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</si>
  <si>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</si>
  <si>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</si>
  <si>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</si>
  <si>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</si>
  <si>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</si>
  <si>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</si>
  <si>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</si>
  <si>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</si>
  <si>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</si>
  <si>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</si>
  <si>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</si>
  <si>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</si>
  <si>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</si>
  <si>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</si>
  <si>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</si>
  <si>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</si>
  <si>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</si>
  <si>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</si>
  <si>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</si>
  <si>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</si>
  <si>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</si>
  <si>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</si>
  <si>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</si>
  <si>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</si>
  <si>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</si>
  <si>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</si>
  <si>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</si>
  <si>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</si>
  <si>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</si>
  <si>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</si>
  <si>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</si>
  <si>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</si>
  <si>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</si>
  <si>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</si>
  <si>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</si>
  <si>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</si>
  <si>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</si>
  <si>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</si>
  <si>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</si>
  <si>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</si>
  <si>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</si>
  <si>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</si>
  <si>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</si>
  <si>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</si>
  <si>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</si>
  <si>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</si>
  <si>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</si>
  <si>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</si>
  <si>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</si>
  <si>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</si>
  <si>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</si>
  <si>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</si>
  <si>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</si>
  <si>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</si>
  <si>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</si>
  <si>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</si>
  <si>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</si>
  <si>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</si>
  <si>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</si>
  <si>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</si>
  <si>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</si>
  <si>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</si>
  <si>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</si>
  <si>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</si>
  <si>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</si>
  <si>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</si>
  <si>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</si>
  <si>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</si>
  <si>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</si>
  <si>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</si>
  <si>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</si>
  <si>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</si>
  <si>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</si>
  <si>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</si>
  <si>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</si>
  <si>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</si>
  <si>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</si>
  <si>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</si>
  <si>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</si>
  <si>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</si>
  <si>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</si>
  <si>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</si>
  <si>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</si>
  <si>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</si>
  <si>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</si>
  <si>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</si>
  <si>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</si>
  <si>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</si>
  <si>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</si>
  <si>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</si>
  <si>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</si>
  <si>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</si>
  <si>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</si>
  <si>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</si>
  <si>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</si>
  <si>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</si>
  <si>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</si>
  <si>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</si>
  <si>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</si>
  <si>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</si>
  <si>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</si>
  <si>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</si>
  <si>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</si>
  <si>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</si>
  <si>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</si>
  <si>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</si>
  <si>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</si>
  <si>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</si>
  <si>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</si>
  <si>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</si>
  <si>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</si>
  <si>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</si>
  <si>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</si>
  <si>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</si>
  <si>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</si>
  <si>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</si>
  <si>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</si>
  <si>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</si>
  <si>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</si>
  <si>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</si>
  <si>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</si>
  <si>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</si>
  <si>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</si>
  <si>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</si>
  <si>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</si>
  <si>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</si>
  <si>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</si>
  <si>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</si>
  <si>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</si>
  <si>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</si>
  <si>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</si>
  <si>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</si>
  <si>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</si>
  <si>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</si>
  <si>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</si>
  <si>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</si>
  <si>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</si>
  <si>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</si>
  <si>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</si>
  <si>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</si>
  <si>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</si>
  <si>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</si>
  <si>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</si>
  <si>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</si>
  <si>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</si>
  <si>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</si>
  <si>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</si>
  <si>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</si>
  <si>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</si>
  <si>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</si>
  <si>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</si>
  <si>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</si>
  <si>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</si>
  <si>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</si>
  <si>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</si>
  <si>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</si>
  <si>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</si>
  <si>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</si>
  <si>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</si>
  <si>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</si>
  <si>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</si>
  <si>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</si>
  <si>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</si>
  <si>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</si>
  <si>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</si>
  <si>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</si>
  <si>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</si>
  <si>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</si>
  <si>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</si>
  <si>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</si>
  <si>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</si>
  <si>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</si>
  <si>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</si>
  <si>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</si>
  <si>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</si>
  <si>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</si>
  <si>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</si>
  <si>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</si>
  <si>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</si>
  <si>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</si>
  <si>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</si>
  <si>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</si>
  <si>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</si>
  <si>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</si>
  <si>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</si>
  <si>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</si>
  <si>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</si>
  <si>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</si>
  <si>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</si>
  <si>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</si>
  <si>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</si>
  <si>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</si>
  <si>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</si>
  <si>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</si>
  <si>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</si>
  <si>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</si>
  <si>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</si>
  <si>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</si>
  <si>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</si>
  <si>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</si>
  <si>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</si>
  <si>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</si>
  <si>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</si>
  <si>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</si>
  <si>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</si>
  <si>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</si>
  <si>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</si>
  <si>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</si>
  <si>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</si>
  <si>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</si>
  <si>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</si>
  <si>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</si>
  <si>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</si>
  <si>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</si>
  <si>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</si>
  <si>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</si>
  <si>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</si>
  <si>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</si>
  <si>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</si>
  <si>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</si>
  <si>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</si>
  <si>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</si>
  <si>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</si>
  <si>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</si>
  <si>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</si>
  <si>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</si>
  <si>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</si>
  <si>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</si>
  <si>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</si>
  <si>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</si>
  <si>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</si>
  <si>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</si>
  <si>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PCM-20251102-00001522</t>
  </si>
  <si>
    <t>LTE sector flapping due to loss issue / rectifier modules under arrange</t>
  </si>
  <si>
    <t>PCM-20251102-00001528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</si>
  <si>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</si>
  <si>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</si>
  <si>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</si>
  <si>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</si>
  <si>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</si>
  <si>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</si>
  <si>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PCM-20251102-00001798</t>
  </si>
  <si>
    <t>EM Team on the way ETA: 50 Mins</t>
  </si>
  <si>
    <t>PCM-20251102-00001436</t>
  </si>
  <si>
    <t>minor</t>
  </si>
  <si>
    <t>lte sector down due to rec Module under Arrangment</t>
  </si>
  <si>
    <t>TT-20251102-01582</t>
  </si>
  <si>
    <t>KMS0594</t>
  </si>
  <si>
    <t xml:space="preserve">at site TS </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</si>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</sst>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300.83852731481602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c r="F3" s="135">
        <v>45963.735972222225</v>
      </c>
      <c r="G3" s="136">
        <f ca="1">IFERROR(NOW()-F3,"")</f>
        <v>5.0981018517632037E-2</v>
      </c>
      <c r="H3" s="135">
        <v>45963.735972222225</v>
      </c>
      <c r="I3" s="133" t="str">
        <f>IFERROR(VLOOKUP(D3,DB!A:F,6,0),"")</f>
        <v>Power Cube</v>
      </c>
      <c r="J3" s="133" t="str">
        <f>IFERROR(VLOOKUP(D3,DB!A:G,7,0),"")</f>
        <v>Good+No BB Design</v>
      </c>
      <c r="K3" s="137" t="s">
        <v>39024</v>
      </c>
      <c r="L3" s="138" t="str">
        <f>IFERROR(VLOOKUP(D3,DB!A:I,9,0),"")</f>
        <v>Latis</v>
      </c>
    </row>
    <row r="4" spans="1:15" ht="15" customHeight="1">
      <c r="A4" s="132"/>
      <c r="B4" s="133" t="str">
        <f>IFERROR(VLOOKUP(D4,DB!A:K,11,0),"")</f>
        <v/>
      </c>
      <c r="C4" s="133"/>
      <c r="D4" s="133"/>
      <c r="E4" s="134"/>
      <c r="F4" s="135"/>
      <c r="G4" s="136">
        <f ca="1">IFERROR(NOW()-F4,"")</f>
        <v>45963.786953240742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45963.786953240742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45963.786953240742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45963.786953240742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45963.786953240742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45963.786953240742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45963.786953240742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45963.786953240742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45963.786953240742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45963.786953240742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45963.786953240742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45963.786953240742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45963.786953240742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45963.786953240742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45963.786953240742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45963.786953240742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45963.786953240742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45963.786953240742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45963.786953240742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45963.786953240742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45963.786953240742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45963.786953240742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45963.786953240742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45963.786953240742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45963.786953240742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45963.786953240742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45963.786953240742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45963.786953240742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45963.786953240742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45963.786953240742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45963.786953240742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45963.786953240742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45963.786953240742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45963.786953240742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45963.786953240742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45963.786953240742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45963.786953240742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45963.786953240742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45963.786953240742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45963.786953240742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45963.786953240742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45963.786953240742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45963.786953240742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45963.786953240742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45963.786953240742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45963.786953240742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45963.786953240742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45963.786953240742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45963.786953240742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45963.786953240742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45963.786953240742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45963.786953240742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45963.786953240742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45963.786953240742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45963.786953240742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45963.786953240742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45963.786953240742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45963.786953240742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45963.786953240742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45963.786953240742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45963.786953240742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45963.786953240742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45963.786953240742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45963.786953240742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45963.786953240742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45963.786953240742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45963.786953240742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45963.786953240742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45963.786953240742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45963.786953240742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45963.786953240742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45963.786953240742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45963.786953240742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45963.786953240742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45963.786953240742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45963.786953240742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45963.786953240742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45963.786953240742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45963.786953240742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45963.786953240742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45963.786953240742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45963.786953240742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45963.786953240742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45963.786953240742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45963.786953240742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45963.786953240742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45963.786953240742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45963.786953240742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45963.786953240742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45963.786953240742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45963.786953240742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45963.786953240742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45963.786953240742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45963.786953240742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45963.786953240742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45963.786953240742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45963.786953240742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45963.786953240742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45963.786953240742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45963.786953240742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45963.786953240742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45963.786953240742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45963.786953240742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45963.786953240742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45963.786953240742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45963.786953240742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45963.786953240742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45963.786953240742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45963.786953240742</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45963.786953240742</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A2426207-8915-4835-B091-F7E823013913}"/>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138.78711527778069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5.0448699074113392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45963.786953240742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45963.786953240742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45963.786953240742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45963.786953240742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45963.786953240742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45963.786953240742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45963.786953240742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45963.786953240742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45963.786953240742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45963.786953240742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45963.786953240742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45963.786953240742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45963.786953240742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45963.786953240742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45963.786953240742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45963.786953240742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45963.786953240742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45963.786953240742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45963.786953240742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45963.786953240742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45963.786953240742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45963.786953240742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45963.786953240742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45963.786953240742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45963.786953240742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45963.786953240742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45963.786953240742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45963.786953240742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45963.786953240742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45963.786953240742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45963.786953240742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45963.786953240742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45963.786953240742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45963.786953240742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45963.786953240742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45963.786953240742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45963.786953240742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45963.786953240742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45963.786953240742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45963.786953240742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45963.786953240742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45963.786953240742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45963.786953240742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45963.786953240742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45963.786953240742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45963.786953240742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45963.786953240742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45963.786953240742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45963.786953240742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45963.786953240742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45963.786953240742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45963.786953240742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45963.786953240742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45963.786953240742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45963.786953240742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45963.786953240742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45963.786953240742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45963.786953240742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45963.786953240742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45963.786953240742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45963.786953240742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45963.786953240742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45963.786953240742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45963.786953240742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45963.786953240742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45963.786953240742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45963.786953240742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45963.786953240742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45963.786953240742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45963.786953240742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45963.786953240742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45963.786953240742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45963.786953240742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45963.786953240742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45963.786953240742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45963.786953240742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45963.786953240742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45963.786953240742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45963.786953240742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45963.786953240742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45963.786953240742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45963.786953240742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45963.786953240742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45963.786953240742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45963.786953240742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45963.786953240742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45963.786953240742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45963.786953240742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45963.786953240742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45963.786953240742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45963.786953240742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45963.786953240742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45963.786953240742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45963.786953240742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45963.786953240742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45963.786953240742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45963.786953240742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45963.786953240742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45963.786953240742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45963.786953240742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45963.786953240742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45963.786953240742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45963.786953240742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45963.786953240742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45963.786953240742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45963.786953240742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45963.786953240742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45963.786953240742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45963.786953240742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45963.786953240742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45963.786953240742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45963.786953240742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45963.786953240742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45963.786953240742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45963.786953240742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45963.786953240742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45963.786953240742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45963.786953240742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45963.786953240742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45963.786953240742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45963.786953240742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45963.786953240742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45963.786953240742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45963.786953240742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45963.786953240742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45963.786953240742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45963.786953240742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45963.786953240742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45963.786953240742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45963.786953240742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45963.786953240742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45963.786953240742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45963.786953240742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45963.786953240742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45963.786953240742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45963.786953240742</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45963.786953240742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45963.786953240742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45963.786953240742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45963.786953240742</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45963.786953240742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45963.786953240742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45963.786953240742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45963.786953240742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45963.786953240742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45963.786953240742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45963.786953240742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45963.786953240742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45963.786953240742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45963.786953240742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45963.786953240742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45963.786953240742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45963.786953240742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45963.786953240742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45963.786953240742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45963.786953240742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45963.786953240742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45963.786953240742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45963.786953240742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45963.786953240742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45963.786953240742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45963.786953240742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45963.786953240742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45963.786953240742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45963.786953240742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45963.786953240742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45963.786953240742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45963.786953240742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45963.786953240742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45963.786953240742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45963.786953240742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45963.786953240742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45963.786953240742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45963.786953240742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45963.786953240742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45963.786953240742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45963.786953240742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45963.786953240742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45963.786953240742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45963.786953240742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45963.786953240742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45963.786953240742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45963.786953240742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45963.786953240742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45963.786953240742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45963.786953240742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45963.786953240742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45963.786953240742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45963.786953240742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45963.786953240742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45963.786953240742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45963.786953240742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45963.786953240742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45963.786953240742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45963.786953240742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45963.786953240742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45963.786953240742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45963.786953240742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45963.786953240742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45963.786953240742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45963.786953240742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45963.786953240742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45963.786953240742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45963.786953240742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45963.786953240742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45963.786953240742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45963.786953240742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45963.786953240742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45963.786953240742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45963.786953240742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45963.786953240742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45963.786953240742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45963.786953240742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45963.786953240742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45963.786953240742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45963.786953240742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45963.786953240742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45963.786953240742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45963.786953240742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45963.786953240742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45963.786953240742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45963.786953240742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45963.786953240742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45963.786953240742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45963.786953240742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45963.786953240742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45963.786953240742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45963.786953240742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45963.786953240742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45963.786953240742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45963.786953240742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45963.786953240742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45963.786953240742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45963.786953240742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45963.786953240742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45963.786953240742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45963.786953240742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45963.786953240742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45963.786953240742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45963.786953240742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45963.786953240742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45963.786953240742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45963.786953240742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45963.786953240742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45963.786953240742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45963.786953240742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45963.786953240742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45963.786953240742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45963.786953240742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45963.786953240742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45963.786953240742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45963.786953240742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45963.786953240742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45963.786953240742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45963.786953240742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45963.786953240742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45963.786953240742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45963.786953240742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45963.786953240742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45963.786953240742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45963.786953240742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45963.786953240742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45963.786953240742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45963.786953240742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45963.786953240742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45963.786953240742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45963.786953240742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45963.786953240742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45963.786953240742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45963.786953240742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45963.786953240742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45963.786953240742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45963.786953240742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45963.786953240742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45963.786953240742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45963.786953240742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45963.786953240742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45963.786953240742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45963.786953240742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45963.786953240742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45963.786953240742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45963.786953240742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45963.786953240742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45963.786953240742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45963.786953240742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45963.786953240742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45963.786953240742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45963.786953240742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45963.786953240742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45963.786953240742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45963.786953240742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45963.786953240742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45963.786953240742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45963.786953240742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45963.786953240742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45963.786953240742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45963.786953240742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45963.786953240742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45963.786953240742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45963.786953240742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45963.786953240742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45963.786953240742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45963.786953240742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45963.786953240742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45963.786953240742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45963.786953240742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45963.786953240742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45963.786953240742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45963.786953240742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45963.786953240742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45963.786953240742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45963.786953240742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45963.786953240742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45963.786953240742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45963.786953240742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45963.786953240742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45963.786953240742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45963.786953240742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45963.786953240742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45963.786953240742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45963.786953240742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45963.786953240742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45963.786953240742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45963.786953240742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45963.786953240742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45963.786953240742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45963.786953240742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45963.786953240742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45963.786953240742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45963.786953240742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45963.786953240742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45963.786953240742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45963.786953240742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45963.786953240742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45963.786953240742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45963.786953240742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45963.786953240742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45963.786953240742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45963.786953240742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45963.786953240742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45963.786953240742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45963.786953240742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45963.786953240742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45963.786953240742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45963.786953240742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45963.786953240742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45963.786953240742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45963.786953240742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45963.786953240742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45963.786953240742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45963.786953240742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45963.786953240742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45963.786953240742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45963.786953240742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45963.786953240742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45963.786953240742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45963.786953240742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45963.786953240742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45963.786953240742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45963.786953240742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45963.786953240742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45963.786953240742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45963.786953240742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45963.786953240742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45963.786953240742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45963.786953240742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45963.786953240742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45963.786953240742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45963.786953240742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45963.786953240742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45963.786953240742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45963.786953240742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45963.786953240742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45963.786953240742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45963.786953240742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45963.786953240742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45963.786953240742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45963.786953240742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45963.786953240742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45963.786953240742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45963.786953240742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45963.786953240742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45963.786953240742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45963.786953240742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45963.786953240742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45963.786953240742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45963.786953240742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45963.786953240742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45963.786953240742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45963.786953240742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45963.786953240742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45963.786953240742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45963.786953240742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45963.786953240742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45963.786953240742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45963.786953240742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45963.786953240742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45963.786953240742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45963.786953240742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45963.786953240742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45963.786953240742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45963.786953240742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45963.786953240742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45963.786953240742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45963.786953240742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45963.786953240742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45963.786953240742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45963.786953240742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45963.786953240742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45963.786953240742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45963.786953240742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45963.786953240742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45963.786953240742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45963.786953240742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45963.786953240742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45963.786953240742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45963.786953240742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45963.786953240742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45963.786953240742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45963.786953240742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45963.786953240742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45963.786953240742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45963.786953240742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45963.786953240742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45963.786953240742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45963.786953240742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45963.786953240742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45963.786953240742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45963.786953240742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45963.786953240742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45963.786953240742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45963.786953240742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45963.786953240742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45963.786953240742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45963.786953240742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45963.786953240742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45963.786953240742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45963.786953240742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45963.786953240742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45963.786953240742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45963.786953240742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45963.786953240742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45963.786953240742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45963.786953240742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45963.786953240742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45963.786953240742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45963.786953240742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45963.786953240742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45963.786953240742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45963.786953240742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45963.786953240742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45963.786953240742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45963.786953240742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45963.786953240742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45963.786953240742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45963.786953240742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45963.786953240742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45963.786953240742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45963.786953240742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45963.786953240742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45963.786953240742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45963.786953240742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45963.786953240742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45963.786953240742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45963.786953240742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45963.786953240742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45963.786953240742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45963.786953240742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45963.786953240742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45963.786953240742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45963.786953240742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45963.786953240742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45963.786953240742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45963.786953240742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45963.786953240742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45963.786953240742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45963.786953240742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45963.786953240742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45963.786953240742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45963.786953240742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45963.786953240742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45963.786953240742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45963.786953240742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45963.786953240742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45963.786953240742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45963.786953240742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45963.786953240742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45963.786953240742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45963.786953240742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45963.786953240742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45963.786953240742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45963.786953240742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45963.786953240742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45963.786953240742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45963.786953240742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45963.786953240742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45963.786953240742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45963.786953240742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45963.786953240742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45963.786953240742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45963.786953240742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45963.786953240742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45963.786953240742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45963.786953240742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45963.786953240742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45963.786953240742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45963.786953240742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45963.786953240742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45963.786953240742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45963.786953240742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45963.786953240742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45963.786953240742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45963.786953240742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45963.786953240742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45963.786953240742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45963.786953240742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45963.786953240742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45963.786953240742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45963.786953240742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45963.786953240742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45963.786953240742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45963.786953240742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45963.786953240742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45963.786953240742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45963.786953240742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45963.786953240742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45963.786953240742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45963.786953240742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45963.786953240742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45963.786953240742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45963.786953240742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45963.786953240742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45963.786953240742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45963.786953240742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45963.786953240742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45963.786953240742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45963.786953240742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45963.786953240742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45963.786953240742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45963.786953240742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45963.786953240742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45963.786953240742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45963.786953240742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45963.786953240742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45963.786953240742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45963.786953240742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45963.786953240742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45963.786953240742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45963.786953240742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45963.786953240742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45963.786953240742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45963.786953240742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45963.786953240742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45963.786953240742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45963.786953240742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45963.786953240742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45963.786953240742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45963.786953240742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45963.786953240742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45963.786953240742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45963.786953240742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45963.786953240742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45963.786953240742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45963.786953240742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45963.786953240742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45963.786953240742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45963.786953240742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45963.786953240742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45963.786953240742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45963.786953240742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45963.786953240742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45963.786953240742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45963.786953240742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45963.786953240742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45963.786953240742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45963.786953240742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45963.786953240742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45963.786953240742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45963.786953240742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45963.786953240742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45963.786953240742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45963.786953240742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45963.786953240742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45963.786953240742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45963.786953240742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45963.786953240742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45963.786953240742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45963.786953240742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45963.786953240742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45963.786953240742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45963.786953240742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45963.786953240742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45963.786953240742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45963.786953240742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45963.786953240742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45963.786953240742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45963.786953240742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45963.786953240742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45963.786953240742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45963.786953240742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45963.786953240742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45963.786953240742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45963.786953240742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45963.786953240742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45963.786953240742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45963.786953240742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45963.786953240742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45963.786953240742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45963.786953240742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45963.786953240742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45963.786953240742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45963.786953240742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45963.786953240742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45963.786953240742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45963.786953240742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45963.786953240742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45963.786953240742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45963.786953240742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45963.786953240742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45963.786953240742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45963.786953240742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45963.786953240742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45963.786953240742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45963.786953240742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45963.786953240742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45963.786953240742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45963.786953240742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45963.786953240742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45963.786953240742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45963.786953240742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45963.786953240742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45963.786953240742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45963.786953240742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45963.786953240742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45963.786953240742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45963.786953240742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45963.786953240742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45963.786953240742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45963.786953240742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45963.786953240742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45963.786953240742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45963.786953240742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45963.786953240742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45963.786953240742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45963.786953240742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45963.786953240742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45963.786953240742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45963.786953240742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45963.786953240742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45963.786953240742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45963.786953240742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45963.786953240742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45963.786953240742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45963.786953240742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45963.786953240742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45963.786953240742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45963.786953240742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45963.786953240742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45963.786953240742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45963.786953240742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45963.786953240742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45963.786953240742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45963.786953240742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45963.786953240742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45963.786953240742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45963.786953240742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45963.786953240742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45963.786953240742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45963.786953240742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45963.786953240742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45963.786953240742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45963.786953240742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45963.786953240742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45963.786953240742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45963.786953240742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45963.786953240742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45963.786953240742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45963.786953240742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45963.786953240742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45963.786953240742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45963.786953240742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45963.786953240742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45963.786953240742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45963.786953240742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45963.786953240742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45963.786953240742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45963.786953240742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45963.786953240742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45963.786953240742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45963.786953240742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45963.786953240742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45963.786953240742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45963.786953240742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45963.786953240742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45963.786953240742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45963.786953240742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45963.786953240742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45963.786953240742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45963.786953240742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45963.786953240742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45963.786953240742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45963.786953240742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45963.786953240742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45963.786953240742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45963.786953240742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45963.786953240742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45963.786953240742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45963.786953240742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45963.786953240742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45963.786953240742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45963.786953240742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45963.786953240742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45963.786953240742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45963.786953240742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45963.786953240742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45963.786953240742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45963.786953240742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45963.786953240742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45963.786953240742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45963.786953240742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45963.786953240742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45963.786953240742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45963.786953240742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45963.786953240742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45963.786953240742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45963.786953240742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45963.786953240742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45963.786953240742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45963.786953240742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45963.786953240742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45963.786953240742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45963.786953240742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45963.786953240742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45963.786953240742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45963.786953240742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45963.786953240742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45963.786953240742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45963.786953240742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45963.786953240742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45963.786953240742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45963.786953240742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45963.786953240742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45963.786953240742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45963.786953240742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45963.786953240742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45963.786953240742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45963.786953240742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45963.786953240742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45963.786953240742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45963.786953240742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45963.786953240742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45963.786953240742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45963.786953240742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45963.786953240742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45963.786953240742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45963.786953240742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45963.786953240742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45963.786953240742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45963.786953240742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45963.786953240742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45963.786953240742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45963.786953240742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45963.786953240742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45963.786953240742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45963.786953240742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45963.786953240742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45963.786953240742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45963.786953240742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45963.786953240742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45963.786953240742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45963.786953240742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45963.786953240742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45963.786953240742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45963.786953240742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45963.786953240742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45963.786953240742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45963.786953240742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45963.786953240742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45963.786953240742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45963.786953240742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45963.786953240742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45963.786953240742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45963.786953240742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45963.786953240742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45963.786953240742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45963.786953240742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45963.786953240742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45963.786953240742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45963.786953240742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45963.786953240742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45963.786953240742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45963.786953240742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45963.786953240742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45963.786953240742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45963.786953240742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45963.786953240742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45963.786953240742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45963.786953240742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45963.786953240742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45963.786953240742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45963.786953240742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45963.786953240742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45963.786953240742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45963.786953240742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45963.786953240742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45963.786953240742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45963.786953240742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45963.786953240742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45963.786953240742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45963.786953240742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45963.786953240742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45963.786953240742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45963.786953240742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45963.786953240742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45963.786953240742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45963.786953240742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45963.786953240742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45963.786953240742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45963.786953240742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45963.786953240742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45963.786953240742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45963.786953240742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45963.786953240742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45963.786953240742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45963.786953240742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45963.786953240742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45963.786953240742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45963.786953240742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45963.786953240742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45963.786953240742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45963.786953240742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45963.786953240742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45963.786953240742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45963.786953240742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45963.786953240742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45963.786953240742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45963.786953240742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45963.786953240742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45963.786953240742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45963.786953240742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45963.786953240742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45963.786953240742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45963.786953240742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45963.786953240742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45963.786953240742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45963.786953240742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45963.786953240742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45963.786953240742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45963.786953240742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45963.786953240742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45963.786953240742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45963.786953240742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45963.786953240742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45963.786953240742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45963.786953240742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45963.786953240742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45963.786953240742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45963.786953240742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45963.786953240742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45963.786953240742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45963.786953240742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45963.786953240742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45963.786953240742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45963.786953240742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45963.786953240742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45963.786953240742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45963.786953240742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45963.786953240742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45963.786953240742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45963.786953240742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45963.786953240742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45963.786953240742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45963.786953240742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45963.786953240742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45963.786953240742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45963.786953240742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45963.786953240742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45963.786953240742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45963.786953240742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45963.786953240742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45963.786953240742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45963.786953240742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45963.786953240742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45963.786953240742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45963.786953240742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45963.786953240742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45963.786953240742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45963.786953240742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45963.786953240742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45963.786953240742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45963.786953240742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45963.786953240742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45963.786953240742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45963.786953240742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45963.786953240742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45963.786953240742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45963.786953240742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45963.786953240742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45963.786953240742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45963.786953240742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45963.786953240742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45963.786953240742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45963.786953240742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45963.786953240742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45963.786953240742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45963.786953240742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45963.786953240742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45963.786953240742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45963.786953240742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45963.786953240742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45963.786953240742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45963.786953240742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45963.786953240742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45963.786953240742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45963.786953240742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45963.786953240742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45963.786953240742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45963.786953240742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45963.786953240742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45963.786953240742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45963.786953240742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45963.786953240742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45963.786953240742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45963.786953240742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45963.786953240742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45963.786953240742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45963.786953240742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45963.786953240742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45963.786953240742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45963.786953240742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45963.786953240742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45963.786953240742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45963.786953240742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45963.786953240742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45963.786953240742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45963.786953240742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45963.786953240742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45963.786953240742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45963.786953240742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45963.786953240742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45963.786953240742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45963.786953240742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45963.786953240742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45963.786953240742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45963.786953240742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45963.786953240742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45963.786953240742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45963.786953240742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45963.786953240742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45963.786953240742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45963.786953240742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45963.786953240742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45963.786953240742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45963.786953240742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45963.786953240742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45963.786953240742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45963.786953240742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45963.786953240742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45963.786953240742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45963.786953240742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45963.786953240742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45963.786953240742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45963.786953240742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45963.786953240742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45963.786953240742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45963.786953240742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45963.786953240742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45963.786953240742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45963.786953240742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45963.786953240742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45963.786953240742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45963.786953240742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45963.786953240742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45963.786953240742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45963.786953240742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45963.786953240742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45963.786953240742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45963.786953240742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45963.786953240742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45963.786953240742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45963.786953240742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45963.786953240742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45963.786953240742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45963.786953240742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45963.786953240742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45963.786953240742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45963.786953240742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45963.786953240742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45963.786953240742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45963.786953240742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45963.786953240742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45963.786953240742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45963.786953240742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45963.786953240742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45963.786953240742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45963.786953240742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45963.786953240742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45963.786953240742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45963.786953240742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45963.786953240742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45963.786953240742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45963.786953240742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45963.786953240742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45963.786953240742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45963.786953240742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45963.786953240742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45963.786953240742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45963.786953240742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45963.786953240742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45963.786953240742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45963.786953240742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45963.786953240742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45963.786953240742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45963.786953240742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45963.786953240742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45963.786953240742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45963.786953240742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45963.786953240742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45963.786953240742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45963.786953240742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45963.786953240742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45963.786953240742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45963.786953240742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45963.786953240742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45963.786953240742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45963.786953240742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45963.786953240742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45963.786953240742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45963.786953240742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45963.786953240742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45963.786953240742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45963.786953240742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45963.786953240742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45963.786953240742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45963.786953240742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45963.786953240742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45963.786953240742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45963.786953240742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45963.786953240742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45963.786953240742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45963.786953240742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45963.786953240742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45963.786953240742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45963.786953240742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45963.786953240742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45963.786953240742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45963.786953240742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45963.786953240742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45963.786953240742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45963.786953240742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45963.786953240742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45963.786953240742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45963.786953240742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45963.786953240742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45963.786953240742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45963.786953240742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45963.786953240742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45963.786953240742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45963.786953240742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45963.786953240742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45963.786953240742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45963.786953240742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45963.786953240742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45963.786953240742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45963.786953240742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45963.786953240742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45963.786953240742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45963.786953240742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45963.786953240742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45963.786953240742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45963.786953240742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45963.786953240742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45963.786953240742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45963.786953240742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45963.786953240742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45963.786953240742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45963.786953240742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45963.786953240742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45963.786953240742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45963.786953240742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45963.786953240742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45963.786953240742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45963.786953240742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45963.786953240742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45963.786953240742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45963.786953240742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45963.786953240742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45963.786953240742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45963.786953240742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45963.786953240742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45963.786953240742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45963.786953240742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45963.786953240742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45963.786953240742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45963.786953240742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45963.786953240742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45963.786953240742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45963.786953240742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45963.786953240742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45963.786953240742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45963.786953240742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45963.786953240742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45963.786953240742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45963.786953240742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45963.786953240742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45963.786953240742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45963.786953240742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45963.786953240742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45963.786953240742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45963.786953240742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45963.786953240742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45963.786953240742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45963.786953240742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45963.786953240742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45963.786953240742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45963.786953240742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45963.786953240742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45963.786953240742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45963.786953240742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45963.786953240742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45963.786953240742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45963.786953240742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45963.786953240742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45963.786953240742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45963.786953240742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45963.786953240742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45963.786953240742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45963.786953240742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45963.786953240742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45963.786953240742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45963.786953240742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45963.786953240742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45963.786953240742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45963.786953240742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45963.786953240742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45963.786953240742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45963.786953240742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45963.786953240742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45963.786953240742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45963.786953240742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45963.786953240742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45963.786953240742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45963.786953240742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45963.786953240742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45963.786953240742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45963.786953240742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45963.786953240742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45963.786953240742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45963.786953240742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45963.786953240742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45963.786953240742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45963.786953240742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45963.786953240742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45963.786953240742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45963.786953240742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45963.786953240742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45963.786953240742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45963.786953240742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45963.786953240742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45963.786953240742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45963.786953240742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45963.786953240742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45963.786953240742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45963.786953240742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45963.786953240742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45963.786953240742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45963.786953240742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45963.786953240742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45963.786953240742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45963.786953240742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45963.786953240742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45963.786953240742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45963.786953240742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45963.786953240742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45963.786953240742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45963.786953240742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45963.786953240742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45963.786953240742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45963.786953240742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45963.786953240742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45963.786953240742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45963.786953240742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45963.786953240742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45963.786953240742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45963.786953240742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45963.786953240742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45963.786953240742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45963.786953240742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45963.786953240742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45963.786953240742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45963.786953240742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45963.786953240742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45963.786953240742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45963.786953240742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45963.786953240742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45963.786953240742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45963.786953240742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45963.786953240742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45963.786953240742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45963.786953240742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45963.786953240742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45963.786953240742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45963.786953240742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45963.786953240742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45963.786953240742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45963.786953240742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45963.786953240742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45963.786953240742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45963.786953240742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45963.786953240742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45963.786953240742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45963.786953240742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tabSelected="1" workbookViewId="0">
      <selection activeCell="D8" sqref="D8: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260.30623564814596</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1.0564351854554843E-2</v>
      </c>
      <c r="H3" s="122">
        <v>45963.742094907408</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1</v>
      </c>
      <c r="D4" s="120" t="s">
        <v>29054</v>
      </c>
      <c r="E4" s="97" t="s">
        <v>39021</v>
      </c>
      <c r="F4" s="122">
        <v>45963.6562962963</v>
      </c>
      <c r="G4" s="123">
        <f ca="1">IFERROR(NOW()-F4,"")</f>
        <v>0.13065694444230758</v>
      </c>
      <c r="H4" s="122">
        <v>45963.779872685183</v>
      </c>
      <c r="I4" s="118" t="str">
        <f>IFERROR(VLOOKUP(D4,DB!A:F,6,0),"")</f>
        <v>SCECO</v>
      </c>
      <c r="J4" s="118" t="str">
        <f>IFERROR(VLOOKUP(D4,DB!A:G,7,0),"")</f>
        <v>Dead+Dead</v>
      </c>
      <c r="K4" s="124" t="s">
        <v>39114</v>
      </c>
      <c r="L4" s="120" t="str">
        <f>IFERROR(VLOOKUP(D4,DB!A:I,9,0),"")</f>
        <v>Latis</v>
      </c>
    </row>
    <row r="5" spans="1:16" ht="15" customHeight="1">
      <c r="A5" s="118" t="s">
        <v>39115</v>
      </c>
      <c r="B5" s="118" t="str">
        <f>IFERROR(VLOOKUP(D5,DB!A:K,11,0),"")</f>
        <v>R4</v>
      </c>
      <c r="C5" s="119">
        <v>1</v>
      </c>
      <c r="D5" s="120" t="s">
        <v>34191</v>
      </c>
      <c r="E5" s="97" t="s">
        <v>39021</v>
      </c>
      <c r="F5" s="122">
        <v>45963.657048611109</v>
      </c>
      <c r="G5" s="123">
        <f ca="1">IFERROR(NOW()-F5,"")</f>
        <v>0.12990462963352911</v>
      </c>
      <c r="H5" s="122">
        <v>45963.781805555554</v>
      </c>
      <c r="I5" s="118" t="str">
        <f>IFERROR(VLOOKUP(D5,DB!A:F,6,0),"")</f>
        <v>SCECO</v>
      </c>
      <c r="J5" s="118" t="str">
        <f>IFERROR(VLOOKUP(D5,DB!A:G,7,0),"")</f>
        <v>Dead</v>
      </c>
      <c r="K5" s="124" t="s">
        <v>39114</v>
      </c>
      <c r="L5" s="120" t="str">
        <f>IFERROR(VLOOKUP(D5,DB!A:I,9,0),"")</f>
        <v>Latis</v>
      </c>
    </row>
    <row r="6" spans="1:16" ht="15" customHeight="1">
      <c r="A6" s="118"/>
      <c r="B6" s="118" t="str">
        <f>IFERROR(VLOOKUP(D6,DB!A:K,11,0),"")</f>
        <v/>
      </c>
      <c r="C6" s="119"/>
      <c r="D6" s="120"/>
      <c r="E6" s="97" t="s">
        <v>39021</v>
      </c>
      <c r="F6" s="122"/>
      <c r="G6" s="123">
        <f ca="1">IFERROR(NOW()-F6,"")</f>
        <v>45963.786953240742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45963.786953240742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45963.786953240742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45963.786953240742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45963.786953240742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45963.786953240742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45963.786953240742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45963.786953240742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45963.786953240742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45963.786953240742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45963.786953240742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45963.786953240742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45963.786953240742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45963.786953240742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45963.786953240742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45963.786953240742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45963.786953240742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45963.786953240742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45963.786953240742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45963.786953240742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45963.786953240742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45963.786953240742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45963.786953240742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45963.786953240742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45963.786953240742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45963.786953240742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45963.786953240742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45963.786953240742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45963.786953240742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45963.786953240742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45963.786953240742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45963.786953240742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45963.786953240742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45963.786953240742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45963.786953240742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45963.786953240742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45963.786953240742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45963.786953240742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45963.786953240742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45963.786953240742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45963.786953240742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45963.786953240742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45963.786953240742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45963.786953240742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45963.786953240742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45963.786953240742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45963.786953240742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45963.786953240742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45963.786953240742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45963.786953240742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45963.786953240742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45963.786953240742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45963.786953240742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45963.786953240742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45963.786953240742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45963.786953240742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45963.786953240742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45963.786953240742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45963.786953240742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45963.786953240742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45963.786953240742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45963.786953240742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45963.786953240742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45963.786953240742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45963.786953240742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45963.786953240742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45963.786953240742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45963.786953240742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45963.786953240742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45963.786953240742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45963.786953240742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45963.786953240742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45963.786953240742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45963.786953240742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45963.786953240742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45963.786953240742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45963.786953240742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45963.786953240742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45963.786953240742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45963.786953240742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45963.786953240742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45963.786953240742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45963.786953240742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45963.786953240742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45963.786953240742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45963.786953240742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45963.786953240742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45963.786953240742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45963.786953240742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45963.786953240742</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45963.786953240742</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71.954893055553839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37.598075925925514</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15.125842129629746</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34354</v>
      </c>
      <c r="E5" s="151" t="s">
        <v>39102</v>
      </c>
      <c r="F5" s="152">
        <v>45963.754849537036</v>
      </c>
      <c r="G5" s="153">
        <f ca="1">IFERROR(NOW()-F5,"")</f>
        <v>3.2103703706525266E-2</v>
      </c>
      <c r="H5" s="152">
        <v>45963.739571759259</v>
      </c>
      <c r="I5" s="151" t="str">
        <f>IFERROR(VLOOKUP(D5,DB!A:F,6,0),"")</f>
        <v>SCECO</v>
      </c>
      <c r="J5" s="151" t="str">
        <f>IFERROR(VLOOKUP(D5,DB!A:G,7,0),"")</f>
        <v>Good</v>
      </c>
      <c r="K5" s="151" t="s">
        <v>39123</v>
      </c>
      <c r="L5" s="151" t="str">
        <f>IFERROR(VLOOKUP(D5,DB!A:I,9,0),"")</f>
        <v>Latis</v>
      </c>
    </row>
    <row r="6" spans="1:13" ht="15">
      <c r="A6" s="151"/>
      <c r="B6" s="151" t="str">
        <f>IFERROR(VLOOKUP(D6,DB!A:K,11,0),"")</f>
        <v/>
      </c>
      <c r="C6" s="151"/>
      <c r="D6" s="151"/>
      <c r="E6" s="151"/>
      <c r="F6" s="152"/>
      <c r="G6" s="153">
        <f ca="1">IFERROR(NOW()-F6,"")</f>
        <v>45963.786953240742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45963.786953240742</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45963.786953240742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45963.786953240742</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45963.786953240742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45963.786953240742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45963.786953240742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45963.786953240742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45963.786953240742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45963.786953240742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45963.786953240742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45963.786953240742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45963.786953240742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45963.786953240742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45963.786953240742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45963.786953240742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45963.786953240742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45963.786953240742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45963.786953240742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45963.786953240742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45963.786953240742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45963.786953240742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45963.786953240742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45963.786953240742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45963.786953240742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45963.786953240742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45963.786953240742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45963.786953240742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45963.786953240742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45963.786953240742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45963.786953240742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45963.786953240742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45963.786953240742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45963.786953240742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45963.786953240742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45963.786953240742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45963.786953240742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45963.786953240742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45963.786953240742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45963.786953240742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45963.786953240742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45963.786953240742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45963.786953240742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45963.786953240742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45963.786953240742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45963.786953240742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45963.786953240742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45963.786953240742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45963.786953240742</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45963.786953240742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45963.786953240742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45963.786953240742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45963.786953240742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45963.786953240742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45963.786953240742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45963.786953240742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45963.786953240742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45963.786953240742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45963.786953240742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45963.786953240742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45963.786953240742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45963.786953240742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45963.786953240742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45963.786953240742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45963.786953240742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45963.786953240742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45963.786953240742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45963.786953240742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45963.786953240742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45963.786953240742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45963.786953240742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45963.786953240742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45963.786953240742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45963.786953240742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45963.786953240742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45963.786953240742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45963.786953240742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45963.786953240742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45963.786953240742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45963.786953240742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45963.786953240742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45963.786953240742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45963.786953240742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45963.786953240742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45963.786953240742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45963.786953240742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45963.786953240742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45963.786953240742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45963.786953240742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45963.786953240742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45963.786953240742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45963.786953240742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45963.786953240742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45963.786953240742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45963.786953240742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45963.786953240742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45963.786953240742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45963.786953240742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45963.786953240742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45963.786953240742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45963.786953240742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45963.786953240742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45963.786953240742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45963.786953240742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45963.786953240742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45963.786953240742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45963.786953240742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45963.786953240742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45963.786953240742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45963.786953240742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45963.786953240742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45963.786953240742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45963.786953240742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45963.786953240742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45963.786953240742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45963.786953240742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45963.786953240742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45963.786953240742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45963.786953240742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45963.786953240742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45963.786953240742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45963.786953240742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45963.786953240742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45963.786953240742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45963.786953240742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45963.786953240742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45963.786953240742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45963.786953240742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45963.786953240742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45963.786953240742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45963.786953240742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45963.786953240742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45963.786953240742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45963.786953240742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45963.786953240742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45963.786953240742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45963.786953240742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45963.786953240742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45963.786953240742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45963.786953240742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45963.786953240742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45963.786953240742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45963.786953240742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45963.786953240742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45963.786953240742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45963.786953240742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45963.786953240742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45963.786953240742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45963.786953240742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45963.786953240742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45963.786953240742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45963.786953240742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45963.786953240742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45963.786953240742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45963.786953240742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45963.786953240742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45963.786953240742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45963.786953240742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45963.786953240742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45963.786953240742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45963.786953240742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45963.786953240742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45963.786953240742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45963.786953240742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45963.786953240742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45963.786953240742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45963.786953240742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45963.786953240742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45963.786953240742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45963.786953240742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45963.786953240742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45963.786953240742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45963.786953240742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45963.786953240742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45963.786953240742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45963.786953240742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45963.786953240742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45963.786953240742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45963.786953240742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45963.786953240742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45963.786953240742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45963.786953240742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45963.786953240742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45963.786953240742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45963.786953240742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45963.786953240742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45963.786953240742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45963.786953240742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45963.786953240742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45963.786953240742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45963.786953240742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45963.786953240742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45963.786953240742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45963.786953240742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45963.786953240742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45963.786953240742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45963.786953240742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45963.786953240742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45963.786953240742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45963.786953240742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45963.786953240742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45963.786953240742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45963.786953240742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45963.786953240742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45963.786953240742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45963.786953240742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45963.786953240742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45963.786953240742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45963.786953240742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45963.786953240742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45963.786953240742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45963.786953240742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45963.786953240742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45963.786953240742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45963.786953240742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45963.786953240742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45963.786953240742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45963.786953240742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45963.786953240742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45963.786953240742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45963.786953240742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45963.786953240742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45963.786953240742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45963.786953240742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45963.786953240742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45963.786953240742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45963.786953240742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45963.786953240742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45963.786953240742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45963.786953240742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45963.786953240742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45963.786953240742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45963.786953240742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45963.786953240742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45963.786953240742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45963.786953240742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45963.786953240742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45963.786953240742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45963.786953240742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45963.786953240742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45963.786953240742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45963.786953240742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45963.786953240742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45963.786953240742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45963.786953240742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45963.786953240742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45963.786953240742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45963.786953240742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45963.786953240742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45963.786953240742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45963.786953240742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45963.786953240742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45963.786953240742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45963.786953240742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45963.786953240742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45963.786953240742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45963.786953240742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45963.786953240742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45963.786953240742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45963.786953240742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45963.786953240742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45963.786953240742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45963.786953240742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45963.786953240742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45963.786953240742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45963.786953240742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45963.786953240742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45963.786953240742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45963.786953240742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45963.786953240742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45963.786953240742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45963.786953240742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45963.786953240742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45963.786953240742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45963.786953240742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45963.786953240742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45963.786953240742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45963.786953240742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45963.786953240742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45963.786953240742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45963.786953240742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45963.786953240742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45963.786953240742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45963.786953240742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45963.786953240742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45963.786953240742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45963.786953240742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45963.786953240742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45963.786953240742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45963.786953240742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45963.786953240742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45963.786953240742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45963.786953240742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45963.786953240742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45963.786953240742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45963.786953240742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45963.786953240742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45963.786953240742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45963.786953240742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45963.786953240742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45963.786953240742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45963.786953240742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45963.786953240742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45963.786953240742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45963.786953240742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45963.786953240742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45963.786953240742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45963.786953240742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45963.786953240742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45963.786953240742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45963.786953240742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45963.786953240742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45963.786953240742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45963.786953240742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45963.786953240742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45963.786953240742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45963.786953240742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45963.786953240742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45963.786953240742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45963.786953240742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45963.786953240742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45963.786953240742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45963.786953240742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45963.786953240742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45963.786953240742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45963.786953240742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45963.786953240742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45963.786953240742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45963.786953240742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45963.786953240742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45963.786953240742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45963.786953240742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45963.786953240742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45963.786953240742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45963.786953240742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45963.786953240742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45963.786953240742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45963.786953240742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45963.786953240742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45963.786953240742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45963.786953240742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45963.786953240742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45963.786953240742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45963.786953240742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45963.786953240742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45963.786953240742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45963.786953240742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45963.786953240742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45963.786953240742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45963.786953240742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45963.786953240742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45963.786953240742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45963.786953240742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45963.786953240742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45963.786953240742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45963.786953240742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45963.786953240742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45963.786953240742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45963.786953240742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45963.786953240742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45963.786953240742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45963.786953240742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45963.786953240742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45963.786953240742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45963.786953240742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45963.786953240742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45963.786953240742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45963.786953240742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45963.786953240742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45963.786953240742</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39124</v>
      </c>
      <c r="B2" s="102" t="str">
        <f>IFERROR(VLOOKUP(D2,DB!A:K,11,0),"")</f>
        <v>R6</v>
      </c>
      <c r="C2" s="104">
        <v>1</v>
      </c>
      <c r="D2" s="102" t="s">
        <v>34850</v>
      </c>
      <c r="E2" s="102" t="s">
        <v>39125</v>
      </c>
      <c r="F2" s="106">
        <v>45963.62945601852</v>
      </c>
      <c r="G2" s="76">
        <f ca="1">IFERROR(NOW()-F2,"-")</f>
        <v>0.157497222222446</v>
      </c>
      <c r="H2" s="106">
        <v>45963.634062500001</v>
      </c>
      <c r="I2" s="102" t="str">
        <f>IFERROR(VLOOKUP(D2,DB!A:F,6,0),"")</f>
        <v>SCECO</v>
      </c>
      <c r="J2" s="169" t="str">
        <f>IFERROR(VLOOKUP(D2,DB!A:G,7,0),"")</f>
        <v>In progress</v>
      </c>
      <c r="K2" s="107" t="s">
        <v>39126</v>
      </c>
      <c r="L2" s="108" t="str">
        <f>IFERROR(VLOOKUP(D2,DB!A:I,9,0),"")</f>
        <v>Latis</v>
      </c>
    </row>
    <row r="3" spans="1:16383" ht="31.5" customHeight="1">
      <c r="A3" s="168" t="s">
        <v>39127</v>
      </c>
      <c r="B3" s="169" t="s">
        <v>5398</v>
      </c>
      <c r="C3" s="170">
        <v>1</v>
      </c>
      <c r="D3" s="169" t="s">
        <v>39128</v>
      </c>
      <c r="E3" s="102" t="s">
        <v>39021</v>
      </c>
      <c r="F3" s="171">
        <v>45963.66202546296</v>
      </c>
      <c r="G3" s="115">
        <f ca="1">IFERROR(NOW()-F3,"-")</f>
        <v>0.1249277777824318</v>
      </c>
      <c r="H3" s="171">
        <v>45963.656076388892</v>
      </c>
      <c r="I3" s="169" t="str">
        <f>IFERROR(VLOOKUP(D3,DB!A:F,6,0),"")</f>
        <v/>
      </c>
      <c r="J3" s="169" t="str">
        <f>IFERROR(VLOOKUP(D3,DB!A:G,7,0),"")</f>
        <v/>
      </c>
      <c r="K3" s="172" t="s">
        <v>39129</v>
      </c>
      <c r="L3" s="173" t="s">
        <v>39130</v>
      </c>
    </row>
    <row r="4" spans="1:16383" ht="31.5" customHeight="1">
      <c r="A4" s="168"/>
      <c r="B4" s="169" t="str">
        <f>IFERROR(VLOOKUP(D4,DB!A:K,11,0),"")</f>
        <v/>
      </c>
      <c r="C4" s="170"/>
      <c r="D4" s="169"/>
      <c r="E4" s="102"/>
      <c r="F4" s="171"/>
      <c r="G4" s="115">
        <f t="shared" ref="G4:G25" ca="1" si="0">IFERROR(NOW()-F4,"-")</f>
        <v>45963.786953240742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45963.786953240742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45963.786953240742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45963.786953240742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45963.786953240742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45963.786953240742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45963.786953240742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45963.786953240742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45963.786953240742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45963.786953240742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45963.786953240742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45963.786953240742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45963.786953240742</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45963.786953240742</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45963.786953240742</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45963.786953240742</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45963.786953240742</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45963.786953240742</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45963.786953240742</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45963.786953240742</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45963.786953240742</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45963.786953240742</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45963.786953240742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45963.786953240742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45963.786953240742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45963.786953240742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45963.786953240742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45963.786953240742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45963.786953240742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45963.786953240742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45963.786953240742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45963.786953240742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45963.786953240742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45963.786953240742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45963.786953240742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45963.786953240742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45963.786953240742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45963.786953240742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45963.786953240742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45963.786953240742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45963.786953240742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45963.786953240742</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2025-11-02T15:55:04Z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