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80" documentId="120_S{2AC9BD13-BADA-5192-A53E-5A8FF88502F6}" xr6:coauthVersionLast="47" xr6:coauthVersionMax="47" xr10:uidLastSave="{FD8F2294-CFC7-4FEC-AAA4-FCFD6ECB6E3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<sst xmlns="http://schemas.openxmlformats.org/spreadsheetml/2006/main" count="180301" uniqueCount="39134">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</sst>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314.167173379632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3.2439583337691147E-2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45977.115599305558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45977.115599305558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45977.115599305558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45977.115599305558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45977.115599305558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45977.115599305558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45977.115599305558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45977.115599305558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45977.115599305558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45977.115599305558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45977.115599305558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45977.115599305558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45977.115599305558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45977.115599305558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45977.115599305558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45977.115599305558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45977.115599305558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45977.115599305558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45977.115599305558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45977.115599305558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45977.115599305558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45977.115599305558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45977.115599305558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45977.115599305558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45977.115599305558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45977.115599305558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45977.115599305558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45977.115599305558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45977.115599305558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45977.115599305558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45977.115599305558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45977.115599305558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45977.115599305558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45977.115599305558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45977.115599305558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45977.115599305558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45977.115599305558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45977.115599305558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45977.115599305558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45977.115599305558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45977.115599305558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45977.115599305558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45977.115599305558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45977.115599305558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45977.115599305558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45977.115599305558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45977.115599305558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45977.115599305558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45977.115599305558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45977.115599305558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45977.115599305558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45977.115599305558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45977.115599305558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45977.115599305558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45977.115599305558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45977.115599305558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45977.115599305558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45977.115599305558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45977.115599305558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45977.115599305558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45977.115599305558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45977.115599305558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45977.115599305558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45977.115599305558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45977.115599305558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45977.115599305558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45977.115599305558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45977.115599305558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45977.115599305558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45977.115599305558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45977.115599305558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45977.115599305558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45977.115599305558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45977.115599305558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45977.115599305558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45977.115599305558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45977.115599305558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45977.115599305558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45977.115599305558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45977.115599305558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45977.115599305558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45977.115599305558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45977.115599305558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45977.115599305558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45977.115599305558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152.11576134259667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0.67925671296688961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0.39250902777712326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0.18307615740923211</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9.6675694447185379E-2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45977.115599305558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45977.115599305558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45977.115599305558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45977.115599305558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45977.115599305558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45977.115599305558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45977.115599305558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45977.115599305558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45977.115599305558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45977.115599305558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45977.115599305558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45977.115599305558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45977.115599305558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45977.115599305558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45977.115599305558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45977.115599305558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45977.115599305558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45977.115599305558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45977.115599305558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45977.115599305558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45977.115599305558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45977.115599305558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45977.115599305558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45977.115599305558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45977.115599305558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45977.115599305558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45977.115599305558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45977.115599305558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45977.115599305558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45977.115599305558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45977.115599305558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45977.115599305558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45977.115599305558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45977.115599305558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45977.115599305558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45977.115599305558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45977.115599305558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45977.115599305558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45977.115599305558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45977.115599305558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45977.115599305558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45977.115599305558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45977.115599305558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45977.115599305558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45977.115599305558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45977.115599305558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45977.115599305558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45977.115599305558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45977.115599305558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45977.115599305558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45977.115599305558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45977.115599305558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45977.115599305558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45977.115599305558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45977.115599305558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45977.115599305558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45977.115599305558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45977.115599305558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45977.115599305558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45977.115599305558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45977.115599305558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45977.115599305558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45977.115599305558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45977.115599305558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45977.115599305558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45977.115599305558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45977.115599305558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45977.115599305558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45977.115599305558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45977.115599305558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45977.115599305558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45977.115599305558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45977.115599305558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45977.115599305558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45977.115599305558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45977.115599305558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45977.115599305558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45977.115599305558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45977.115599305558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45977.115599305558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45977.115599305558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45977.115599305558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45977.115599305558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45977.115599305558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45977.115599305558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45977.115599305558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45977.115599305558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45977.115599305558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45977.115599305558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45977.115599305558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45977.115599305558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45977.115599305558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45977.115599305558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45977.115599305558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45977.115599305558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45977.115599305558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45977.115599305558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45977.115599305558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45977.115599305558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45977.115599305558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45977.115599305558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45977.115599305558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45977.115599305558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45977.115599305558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45977.115599305558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45977.115599305558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45977.115599305558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45977.115599305558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45977.115599305558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45977.115599305558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45977.115599305558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45977.115599305558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45977.115599305558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45977.115599305558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45977.115599305558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45977.115599305558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45977.115599305558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45977.115599305558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45977.115599305558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45977.115599305558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45977.115599305558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45977.115599305558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45977.115599305558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45977.115599305558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45977.115599305558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45977.115599305558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45977.115599305558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45977.115599305558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45977.115599305558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45977.115599305558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45977.115599305558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45977.115599305558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45977.115599305558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45977.115599305558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45977.115599305558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45977.115599305558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45977.115599305558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45977.115599305558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45977.115599305558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45977.115599305558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45977.115599305558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45977.115599305558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45977.115599305558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45977.115599305558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45977.115599305558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45977.115599305558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45977.115599305558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45977.115599305558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45977.115599305558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45977.115599305558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45977.115599305558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45977.115599305558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45977.115599305558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45977.115599305558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45977.115599305558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45977.115599305558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45977.115599305558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45977.115599305558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45977.115599305558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45977.115599305558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45977.115599305558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45977.115599305558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45977.115599305558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45977.115599305558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45977.115599305558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45977.115599305558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45977.115599305558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45977.115599305558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45977.115599305558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45977.115599305558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45977.115599305558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45977.115599305558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45977.115599305558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45977.115599305558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45977.115599305558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45977.115599305558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45977.115599305558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45977.115599305558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45977.115599305558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45977.115599305558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45977.115599305558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45977.115599305558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45977.115599305558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45977.115599305558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45977.115599305558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45977.115599305558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45977.115599305558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45977.115599305558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45977.115599305558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45977.115599305558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45977.115599305558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45977.115599305558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45977.115599305558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45977.115599305558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45977.115599305558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45977.115599305558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45977.115599305558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45977.115599305558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45977.115599305558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45977.115599305558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45977.115599305558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45977.115599305558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45977.115599305558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45977.115599305558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45977.115599305558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45977.115599305558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45977.115599305558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45977.115599305558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45977.115599305558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45977.115599305558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45977.115599305558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45977.115599305558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45977.115599305558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45977.115599305558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45977.115599305558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45977.115599305558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45977.115599305558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45977.115599305558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45977.115599305558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45977.115599305558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45977.115599305558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45977.115599305558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45977.115599305558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45977.115599305558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45977.115599305558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45977.115599305558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45977.115599305558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45977.115599305558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45977.115599305558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45977.115599305558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45977.115599305558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45977.115599305558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45977.115599305558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45977.115599305558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45977.115599305558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45977.115599305558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45977.115599305558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45977.115599305558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45977.115599305558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45977.115599305558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45977.115599305558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45977.115599305558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45977.115599305558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45977.115599305558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45977.115599305558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45977.115599305558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45977.115599305558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45977.115599305558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45977.115599305558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45977.115599305558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45977.115599305558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45977.115599305558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45977.115599305558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45977.115599305558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45977.115599305558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45977.115599305558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45977.115599305558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45977.115599305558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45977.115599305558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45977.115599305558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45977.115599305558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45977.115599305558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45977.115599305558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45977.115599305558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45977.115599305558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45977.115599305558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45977.115599305558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45977.115599305558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45977.115599305558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45977.115599305558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45977.115599305558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45977.115599305558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45977.115599305558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45977.115599305558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45977.115599305558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45977.115599305558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45977.115599305558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45977.115599305558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45977.115599305558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45977.115599305558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45977.115599305558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45977.115599305558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45977.115599305558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45977.115599305558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45977.115599305558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45977.115599305558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45977.115599305558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45977.115599305558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45977.115599305558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45977.115599305558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45977.115599305558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45977.115599305558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45977.115599305558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45977.115599305558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45977.115599305558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45977.115599305558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45977.115599305558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45977.115599305558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45977.115599305558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45977.115599305558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45977.115599305558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45977.115599305558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45977.115599305558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45977.115599305558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45977.115599305558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45977.115599305558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45977.115599305558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45977.115599305558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45977.115599305558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45977.115599305558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45977.115599305558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45977.115599305558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45977.115599305558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45977.115599305558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45977.115599305558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45977.115599305558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45977.115599305558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45977.115599305558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45977.115599305558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45977.115599305558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45977.115599305558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45977.115599305558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45977.115599305558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45977.115599305558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45977.115599305558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45977.115599305558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45977.115599305558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45977.115599305558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45977.115599305558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45977.115599305558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45977.115599305558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45977.115599305558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45977.115599305558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45977.115599305558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45977.115599305558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45977.115599305558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45977.115599305558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45977.115599305558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45977.115599305558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45977.115599305558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45977.115599305558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45977.115599305558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45977.115599305558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45977.115599305558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45977.115599305558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45977.115599305558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45977.115599305558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45977.115599305558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45977.115599305558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45977.115599305558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45977.115599305558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45977.115599305558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45977.115599305558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45977.115599305558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45977.115599305558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45977.115599305558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45977.115599305558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45977.115599305558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45977.115599305558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45977.115599305558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45977.115599305558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45977.115599305558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45977.115599305558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45977.115599305558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45977.115599305558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45977.115599305558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45977.115599305558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45977.115599305558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45977.115599305558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45977.115599305558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45977.115599305558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45977.115599305558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45977.115599305558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45977.115599305558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45977.115599305558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45977.115599305558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45977.115599305558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45977.115599305558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45977.115599305558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45977.115599305558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45977.115599305558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45977.115599305558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45977.115599305558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45977.115599305558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45977.115599305558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45977.115599305558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45977.115599305558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45977.115599305558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45977.115599305558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45977.115599305558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45977.115599305558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45977.115599305558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45977.115599305558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45977.115599305558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45977.115599305558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45977.115599305558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45977.115599305558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45977.115599305558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45977.115599305558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45977.115599305558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45977.115599305558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45977.115599305558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45977.115599305558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45977.115599305558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45977.115599305558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45977.115599305558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45977.115599305558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45977.115599305558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45977.115599305558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45977.115599305558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45977.115599305558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45977.115599305558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45977.115599305558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45977.115599305558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45977.115599305558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45977.115599305558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45977.115599305558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45977.115599305558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45977.115599305558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45977.115599305558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45977.115599305558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45977.115599305558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45977.115599305558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45977.115599305558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45977.115599305558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45977.115599305558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45977.115599305558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45977.115599305558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45977.115599305558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45977.115599305558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45977.115599305558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45977.115599305558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45977.115599305558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45977.115599305558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45977.115599305558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45977.115599305558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45977.115599305558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45977.115599305558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45977.115599305558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45977.115599305558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45977.115599305558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45977.115599305558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45977.115599305558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45977.115599305558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45977.115599305558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45977.115599305558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45977.115599305558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45977.115599305558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45977.115599305558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45977.115599305558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45977.115599305558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45977.115599305558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45977.115599305558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45977.115599305558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45977.115599305558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45977.115599305558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45977.115599305558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45977.115599305558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45977.115599305558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45977.115599305558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45977.115599305558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45977.115599305558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45977.115599305558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45977.115599305558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45977.115599305558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45977.115599305558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45977.115599305558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45977.115599305558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45977.115599305558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45977.115599305558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45977.115599305558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45977.115599305558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45977.115599305558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45977.115599305558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45977.115599305558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45977.115599305558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45977.115599305558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45977.115599305558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45977.115599305558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45977.115599305558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45977.115599305558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45977.115599305558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45977.115599305558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45977.115599305558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45977.115599305558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45977.115599305558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45977.115599305558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45977.115599305558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45977.115599305558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45977.115599305558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45977.115599305558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45977.115599305558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45977.115599305558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45977.115599305558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45977.115599305558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45977.115599305558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45977.115599305558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45977.115599305558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45977.115599305558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45977.115599305558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45977.115599305558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45977.115599305558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45977.115599305558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45977.115599305558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45977.115599305558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45977.115599305558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45977.115599305558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45977.115599305558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45977.115599305558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45977.115599305558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45977.115599305558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45977.115599305558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45977.115599305558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45977.115599305558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45977.115599305558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45977.115599305558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45977.115599305558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45977.115599305558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45977.115599305558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45977.115599305558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45977.115599305558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45977.115599305558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45977.115599305558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45977.115599305558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45977.115599305558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45977.115599305558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45977.115599305558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45977.115599305558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45977.115599305558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45977.115599305558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45977.115599305558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45977.115599305558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45977.115599305558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45977.115599305558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45977.115599305558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45977.115599305558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45977.115599305558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45977.115599305558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45977.115599305558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45977.115599305558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45977.115599305558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45977.115599305558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45977.115599305558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45977.115599305558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45977.115599305558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45977.115599305558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45977.115599305558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45977.115599305558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45977.115599305558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45977.115599305558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45977.115599305558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45977.115599305558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45977.115599305558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45977.115599305558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45977.115599305558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45977.115599305558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45977.115599305558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45977.115599305558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45977.115599305558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45977.115599305558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45977.115599305558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45977.115599305558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45977.115599305558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45977.115599305558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45977.115599305558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45977.115599305558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45977.115599305558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45977.115599305558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45977.115599305558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45977.115599305558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45977.115599305558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45977.115599305558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45977.115599305558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45977.115599305558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45977.115599305558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45977.115599305558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45977.115599305558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45977.115599305558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45977.115599305558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45977.115599305558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45977.115599305558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45977.115599305558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45977.115599305558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45977.115599305558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45977.115599305558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45977.115599305558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45977.115599305558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45977.115599305558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45977.115599305558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45977.115599305558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45977.115599305558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45977.115599305558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45977.115599305558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45977.115599305558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45977.115599305558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45977.115599305558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45977.115599305558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45977.115599305558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45977.115599305558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45977.115599305558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45977.115599305558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45977.115599305558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45977.115599305558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45977.115599305558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45977.115599305558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45977.115599305558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45977.115599305558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45977.115599305558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45977.115599305558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45977.115599305558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45977.115599305558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45977.115599305558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45977.115599305558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45977.115599305558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45977.115599305558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45977.115599305558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45977.115599305558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45977.115599305558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45977.115599305558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45977.115599305558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45977.115599305558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45977.115599305558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45977.115599305558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45977.115599305558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45977.115599305558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45977.115599305558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45977.115599305558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45977.115599305558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45977.115599305558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45977.115599305558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45977.115599305558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45977.115599305558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45977.115599305558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45977.115599305558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45977.115599305558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45977.115599305558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45977.115599305558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45977.115599305558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45977.115599305558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45977.115599305558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45977.115599305558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45977.115599305558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45977.115599305558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45977.115599305558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45977.115599305558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45977.115599305558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45977.115599305558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45977.115599305558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45977.115599305558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45977.115599305558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45977.115599305558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45977.115599305558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45977.115599305558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45977.115599305558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45977.115599305558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45977.115599305558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45977.115599305558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45977.115599305558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45977.115599305558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45977.115599305558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45977.115599305558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45977.115599305558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45977.115599305558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45977.115599305558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45977.115599305558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45977.115599305558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45977.115599305558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45977.115599305558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45977.115599305558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45977.115599305558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45977.115599305558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45977.115599305558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45977.115599305558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45977.115599305558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45977.115599305558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45977.115599305558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45977.115599305558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45977.115599305558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45977.115599305558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45977.115599305558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45977.115599305558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45977.115599305558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45977.115599305558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45977.115599305558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45977.115599305558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45977.115599305558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45977.115599305558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45977.115599305558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45977.115599305558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45977.115599305558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45977.115599305558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45977.115599305558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45977.115599305558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45977.115599305558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45977.115599305558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45977.115599305558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45977.115599305558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45977.115599305558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45977.115599305558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45977.115599305558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45977.115599305558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45977.115599305558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45977.115599305558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45977.115599305558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45977.115599305558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45977.115599305558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45977.115599305558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45977.115599305558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45977.115599305558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45977.115599305558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45977.115599305558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45977.115599305558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45977.115599305558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45977.115599305558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45977.115599305558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45977.115599305558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45977.115599305558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45977.115599305558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45977.115599305558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45977.115599305558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45977.115599305558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45977.115599305558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45977.115599305558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45977.115599305558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45977.115599305558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45977.115599305558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45977.115599305558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45977.115599305558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45977.115599305558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45977.115599305558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45977.115599305558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45977.115599305558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45977.115599305558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45977.115599305558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45977.115599305558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45977.115599305558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45977.115599305558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45977.115599305558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45977.115599305558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45977.115599305558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45977.115599305558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45977.115599305558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45977.115599305558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45977.115599305558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45977.115599305558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45977.115599305558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45977.115599305558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45977.115599305558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45977.115599305558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45977.115599305558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45977.115599305558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45977.115599305558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45977.115599305558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45977.115599305558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45977.115599305558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45977.115599305558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45977.115599305558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45977.115599305558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45977.115599305558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45977.115599305558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45977.115599305558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45977.115599305558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45977.115599305558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45977.115599305558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45977.115599305558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45977.115599305558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45977.115599305558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45977.115599305558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45977.115599305558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45977.115599305558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45977.115599305558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45977.115599305558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45977.115599305558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45977.115599305558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45977.115599305558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45977.115599305558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45977.115599305558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45977.115599305558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45977.115599305558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45977.115599305558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45977.115599305558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45977.115599305558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45977.115599305558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45977.115599305558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45977.115599305558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45977.115599305558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45977.115599305558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45977.115599305558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45977.115599305558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45977.115599305558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45977.115599305558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45977.115599305558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45977.115599305558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45977.115599305558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45977.115599305558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45977.115599305558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45977.115599305558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45977.115599305558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45977.115599305558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45977.115599305558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45977.115599305558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45977.115599305558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45977.115599305558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45977.115599305558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45977.115599305558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45977.115599305558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45977.115599305558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45977.115599305558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45977.115599305558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45977.115599305558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45977.115599305558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45977.115599305558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45977.115599305558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45977.115599305558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45977.115599305558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45977.115599305558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45977.115599305558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45977.115599305558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45977.115599305558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45977.115599305558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45977.115599305558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45977.115599305558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45977.115599305558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45977.115599305558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45977.115599305558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45977.115599305558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45977.115599305558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45977.115599305558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45977.115599305558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45977.115599305558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45977.115599305558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45977.115599305558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45977.115599305558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45977.115599305558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45977.115599537035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45977.115599537035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45977.115599537035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45977.115599537035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45977.115599537035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45977.115599537035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45977.115599537035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45977.115599537035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45977.115599537035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45977.115599537035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45977.115599537035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45977.115599537035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45977.115599537035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45977.115599537035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45977.115599537035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45977.115599537035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45977.115599537035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45977.115599537035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45977.115599537035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45977.115599537035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45977.115599537035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45977.115599537035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45977.115599537035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45977.115599537035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45977.115599537035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45977.115599537035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45977.115599537035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45977.115599537035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45977.115599537035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45977.115599537035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45977.115599537035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45977.115599537035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45977.115599537035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45977.115599537035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45977.115599537035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45977.115599537035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45977.115599537035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45977.115599537035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45977.115599537035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45977.115599537035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45977.115599537035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45977.115599537035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45977.115599537035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45977.115599537035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45977.115599537035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45977.115599537035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45977.115599537035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45977.115599537035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45977.115599537035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45977.115599537035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45977.115599537035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45977.115599537035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45977.115599537035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45977.115599537035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45977.115599537035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45977.115599537035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45977.115599537035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45977.115599537035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45977.115599537035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45977.115599537035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45977.115599537035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45977.115599537035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45977.115599537035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45977.115599537035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45977.115599537035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45977.115599537035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45977.115599537035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45977.115599537035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45977.115599537035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45977.115599537035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45977.115599537035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45977.115599537035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45977.115599537035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45977.115599537035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45977.115599537035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45977.115599537035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45977.115599537035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45977.115599537035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45977.115599537035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45977.115599537035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45977.115599537035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45977.115599537035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45977.115599537035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45977.115599537035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45977.115599537035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45977.115599537035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45977.115599537035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45977.115599537035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45977.115599537035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45977.115599537035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45977.115599537035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45977.115599537035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45977.115599537035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45977.115599537035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45977.115599537035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45977.115599537035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45977.115599537035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45977.115599537035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45977.115599537035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45977.115599537035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45977.115599537035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45977.115599537035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45977.115599537035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45977.115599537035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45977.115599537035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45977.115599537035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45977.115599537035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45977.115599537035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45977.115599537035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45977.115599537035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45977.115599537035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45977.115599537035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45977.115599537035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45977.115599537035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45977.115599537035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45977.115599537035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45977.115599537035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45977.115599537035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45977.115599537035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45977.115599537035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45977.115599537035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45977.115599537035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45977.115599537035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45977.115599537035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45977.115599537035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45977.115599537035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45977.115599537035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45977.115599537035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45977.115599537035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45977.115599537035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45977.115599537035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45977.115599537035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45977.115599537035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45977.115599537035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45977.115599537035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45977.115599537035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45977.115599537035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45977.115599537035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45977.115599537035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45977.115599537035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45977.115599537035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45977.115599537035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45977.115599537035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45977.115599537035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45977.115599537035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45977.115599537035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45977.115599537035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45977.115599537035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45977.115599537035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45977.115599537035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45977.115599537035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45977.115599537035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45977.115599537035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45977.115599537035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45977.115599537035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45977.115599537035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45977.115599537035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45977.115599537035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45977.115599537035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45977.115599537035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45977.115599537035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45977.115599537035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45977.115599537035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45977.115599537035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45977.115599537035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45977.115599537035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45977.115599537035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45977.115599537035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45977.115599537035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45977.115599537035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45977.115599537035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45977.115599537035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45977.115599537035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45977.115599537035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45977.115599537035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45977.115599537035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45977.115599537035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45977.115599537035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45977.115599537035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273.63488171296194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0.52649050926265772</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0.32932615740719484</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45977.115599305558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45977.115599305558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45977.115599305558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45977.115599305558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45977.115599305558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45977.115599305558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45977.115599305558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45977.115599305558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45977.115599305558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45977.115599305558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45977.115599305558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45977.115599305558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45977.115599305558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45977.115599305558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45977.115599305558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45977.115599305558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45977.115599305558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45977.115599305558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45977.115599305558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45977.115599305558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45977.115599305558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45977.115599305558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45977.115599305558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45977.115599305558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45977.115599305558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45977.115599305558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45977.115599305558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45977.115599305558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45977.115599305558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45977.115599305558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45977.115599305558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45977.115599305558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45977.115599305558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45977.115599305558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45977.115599305558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45977.115599305558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45977.115599305558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45977.115599305558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45977.115599305558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45977.115599305558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45977.115599305558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45977.115599305558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45977.115599305558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45977.115599305558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45977.115599305558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45977.115599305558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45977.115599305558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45977.115599305558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45977.115599305558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45977.115599305558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45977.115599305558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45977.115599305558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45977.115599305558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45977.115599305558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45977.115599305558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45977.115599305558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45977.115599305558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45977.115599305558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45977.115599305558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45977.115599305558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45977.115599305558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45977.115599305558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45977.115599305558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45977.115599305558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45977.115599305558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45977.115599305558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45977.115599305558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45977.115599305558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45977.115599305558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45977.115599305558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45977.115599305558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45977.115599305558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45977.115599305558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45977.115599305558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45977.115599305558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45977.115599305558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45977.115599305558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45977.115599305558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85.283539120369824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50.926721990741498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28.45448819444573</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c r="D6" s="124" t="s">
        <v>33027</v>
      </c>
      <c r="E6" s="124" t="s">
        <v>39021</v>
      </c>
      <c r="F6" s="158">
        <v>45977.009479166663</v>
      </c>
      <c r="G6" s="126">
        <f t="shared" ref="G6:G32" ca="1" si="2">IFERROR(NOW()-F6,"")</f>
        <v>0.10612013889476657</v>
      </c>
      <c r="H6" s="158">
        <v>45976.947858796295</v>
      </c>
      <c r="I6" s="124" t="str">
        <f>IFERROR(VLOOKUP(D6,DB!A:F,6,0),"")</f>
        <v>SCECO</v>
      </c>
      <c r="J6" s="124" t="str">
        <f>IFERROR(VLOOKUP(D6,DB!A:G,7,0),"")</f>
        <v>No BB Design</v>
      </c>
      <c r="K6" s="124" t="s">
        <v>39131</v>
      </c>
      <c r="L6" s="124" t="str">
        <f>IFERROR(VLOOKUP(D6,DB!A:I,9,0),"")</f>
        <v>Latis</v>
      </c>
    </row>
    <row r="7" spans="1:13" s="106" customFormat="1">
      <c r="A7" s="124" t="s">
        <v>39132</v>
      </c>
      <c r="B7" s="124" t="str">
        <f>IFERROR(VLOOKUP(D7,DB!A:K,11,0),"")</f>
        <v>R5</v>
      </c>
      <c r="C7" s="124">
        <v>1</v>
      </c>
      <c r="D7" s="124" t="s">
        <v>34255</v>
      </c>
      <c r="E7" s="124" t="s">
        <v>39021</v>
      </c>
      <c r="F7" s="158">
        <v>45977.040844907409</v>
      </c>
      <c r="G7" s="126">
        <f ca="1">IFERROR(NOW()-F7,"")</f>
        <v>7.4754398148797918E-2</v>
      </c>
      <c r="H7" s="158">
        <v>45977.092847222222</v>
      </c>
      <c r="I7" s="124" t="str">
        <f>IFERROR(VLOOKUP(D7,DB!A:F,6,0),"")</f>
        <v>Generator-SG</v>
      </c>
      <c r="J7" s="124" t="str">
        <f>IFERROR(VLOOKUP(D7,DB!A:G,7,0),"")</f>
        <v>Vandalized</v>
      </c>
      <c r="K7" s="124" t="s">
        <v>39133</v>
      </c>
      <c r="L7" s="124" t="str">
        <f>IFERROR(VLOOKUP(D7,DB!A:I,9,0),"")</f>
        <v>Latis</v>
      </c>
    </row>
    <row r="8" spans="1:13">
      <c r="A8" s="124"/>
      <c r="B8" s="124" t="str">
        <f>IFERROR(VLOOKUP(D8,DB!A:K,11,0),"")</f>
        <v/>
      </c>
      <c r="C8" s="124"/>
      <c r="D8" s="124"/>
      <c r="E8" s="124"/>
      <c r="F8" s="124"/>
      <c r="G8" s="126">
        <f t="shared" ca="1" si="2"/>
        <v>45977.115599305558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45977.115599305558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45977.115599305558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45977.115599305558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45977.115599305558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45977.115599305558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45977.115599305558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45977.115599305558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45977.115599305558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45977.115599305558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45977.115599305558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45977.115599305558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45977.115599305558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45977.115599305558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45977.115599305558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45977.115599305558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45977.115599305558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45977.115599305558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45977.115599305558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45977.115599305558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45977.115599305558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45977.115599305558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45977.115599305558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45977.115599305558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45977.115599305558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45977.115599305558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45977.115599305558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45977.115599305558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45977.115599305558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45977.115599305558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45977.115599305558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45977.115599305558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45977.115599305558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45977.115599305558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45977.115599305558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45977.115599305558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45977.115599305558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45977.115599305558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45977.115599305558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45977.115599305558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45977.115599305558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45977.115599305558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45977.115599305558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45977.115599305558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45977.115599305558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45977.115599305558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45977.115599305558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45977.115599305558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45977.115599305558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45977.115599305558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45977.115599305558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45977.115599305558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45977.115599305558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45977.115599305558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45977.115599305558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45977.115599305558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45977.115599305558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45977.115599305558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45977.115599305558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45977.115599305558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45977.115599305558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45977.115599305558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45977.115599305558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45977.115599305558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45977.115599305558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45977.115599305558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45977.115599305558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45977.115599305558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45977.115599305558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45977.115599305558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45977.115599305558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45977.115599305558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45977.115599305558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45977.115599305558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45977.115599305558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45977.115599305558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45977.115599305558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45977.115599305558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45977.115599305558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45977.115599305558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45977.115599305558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45977.115599305558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45977.115599305558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45977.115599305558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45977.115599305558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45977.115599305558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45977.115599305558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45977.115599305558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45977.115599305558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45977.115599305558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45977.115599305558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45977.115599305558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45977.115599305558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45977.115599305558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45977.115599305558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45977.115599305558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45977.115599305558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45977.115599305558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45977.115599305558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45977.115599305558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45977.115599305558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45977.115599305558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45977.115599305558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45977.115599305558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45977.115599305558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45977.115599305558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45977.115599305558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45977.115599305558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45977.115599305558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45977.115599305558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45977.115599305558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45977.115599305558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45977.115599305558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45977.115599305558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45977.115599305558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45977.115599305558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45977.115599305558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45977.115599305558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45977.115599305558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45977.115599305558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45977.115599305558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45977.115599305558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45977.115599305558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45977.115599305558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45977.115599305558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45977.115599305558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45977.115599305558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45977.115599305558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45977.115599305558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45977.115599305558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45977.115599305558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45977.115599305558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45977.115599305558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45977.115599305558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45977.115599305558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45977.115599305558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45977.115599305558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45977.115599305558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45977.115599305558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45977.115599305558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45977.115599305558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45977.115599305558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45977.115599305558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45977.115599305558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45977.115599305558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45977.115599305558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45977.115599305558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45977.115599305558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45977.115599305558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45977.115599305558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45977.115599305558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45977.115599305558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45977.115599305558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45977.115599305558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45977.115599305558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45977.115599305558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45977.115599305558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45977.115599305558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45977.115599305558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45977.115599305558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45977.115599305558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45977.115599305558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45977.115599305558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45977.115599305558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45977.115599305558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45977.115599305558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45977.115599305558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45977.115599305558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45977.115599305558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45977.115599305558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45977.115599305558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45977.115599305558</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45977.115599305558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45977.115599305558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45977.115599305558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45977.115599305558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45977.115599305558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45977.115599305558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45977.115599305558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45977.115599305558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45977.115599305558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45977.115599305558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45977.115599305558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45977.115599305558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45977.115599305558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45977.115599305558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45977.115599305558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45977.115599305558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45977.115599305558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45977.115599305558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45977.115599305558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45977.115599305558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45977.115599305558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45977.115599305558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45977.115599305558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45977.115599305558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45977.115599305558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45977.115599305558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45977.115599305558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45977.115599305558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45977.115599305558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45977.115599305558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45977.115599305558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45977.115599305558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45977.115599305558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45977.115599305558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45977.115599305558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45977.115599305558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45977.115599305558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45977.115599305558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45977.115599305558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45977.115599305558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45977.115599305558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45977.115599305558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45977.115599305558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45977.115599305558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45977.115599305558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45977.115599305558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45977.115599305558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45977.115599305558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45977.115599305558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45977.115599305558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45977.115599305558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45977.115599305558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45977.115599305558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45977.115599305558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45977.115599305558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45977.115599305558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45977.115599305558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45977.115599305558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45977.115599305558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45977.115599305558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45977.115599305558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45977.115599305558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45977.115599305558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45977.115599305558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45977.115599305558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45977.115599305558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45977.115599305558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45977.115599305558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45977.115599305558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45977.115599305558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45977.115599305558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45977.115599305558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45977.115599305558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45977.115599305558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45977.115599305558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45977.115599305558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45977.115599305558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45977.115599305558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45977.115599305558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45977.115599305558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45977.115599305558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45977.115599305558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45977.115599305558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45977.115599305558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45977.115599305558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45977.115599305558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45977.115599305558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45977.115599305558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45977.115599305558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45977.115599305558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45977.115599305558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45977.115599305558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45977.115599305558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45977.115599305558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45977.115599305558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45977.115599305558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45977.115599305558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45977.115599305558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45977.115599305558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45977.115599305558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45977.115599305558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45977.115599305558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45977.115599305558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45977.115599305558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45977.115599305558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45977.115599305558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45977.115599305558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45977.115599305558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2025-11-15T23:47:24Z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