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9196" documentId="120_S{2AC9BD13-BADA-5192-A53E-5A8FF88502F6}" xr6:coauthVersionLast="47" xr6:coauthVersionMax="47" xr10:uidLastSave="{815BFCD0-AB16-4B93-9B77-24B7E4A4CC0B}"/>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15" i="1"/>
  <c r="G15" i="1"/>
  <c r="I15" i="1"/>
  <c r="J15" i="1"/>
  <c r="L15" i="1"/>
  <c r="B16" i="1"/>
  <c r="G16" i="1"/>
  <c r="I16" i="1"/>
  <c r="J16" i="1"/>
  <c r="L16" i="1"/>
  <c r="B17" i="1"/>
  <c r="G17" i="1"/>
  <c r="I17" i="1"/>
  <c r="J17" i="1"/>
  <c r="L17"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G2" i="5"/>
  <c r="L3" i="1"/>
  <c r="L4" i="1"/>
  <c r="L5" i="1"/>
  <c r="L6" i="1"/>
  <c r="L7" i="1"/>
  <c r="L8" i="1"/>
  <c r="L9" i="1"/>
  <c r="L10" i="1"/>
  <c r="L11" i="1"/>
  <c r="L12" i="1"/>
  <c r="L13" i="1"/>
  <c r="L14" i="1"/>
  <c r="J3" i="1"/>
  <c r="J4" i="1"/>
  <c r="J5" i="1"/>
  <c r="J6" i="1"/>
  <c r="J7" i="1"/>
  <c r="J8" i="1"/>
  <c r="J9" i="1"/>
  <c r="J10" i="1"/>
  <c r="J11" i="1"/>
  <c r="J12" i="1"/>
  <c r="J13" i="1"/>
  <c r="J14" i="1"/>
  <c r="I3" i="1"/>
  <c r="I4" i="1"/>
  <c r="I5" i="1"/>
  <c r="I6" i="1"/>
  <c r="I7" i="1"/>
  <c r="I8" i="1"/>
  <c r="I9" i="1"/>
  <c r="I10" i="1"/>
  <c r="I11" i="1"/>
  <c r="I12" i="1"/>
  <c r="I13" i="1"/>
  <c r="I14" i="1"/>
  <c r="G3" i="1"/>
  <c r="G4" i="1"/>
  <c r="G5" i="1"/>
  <c r="G6" i="1"/>
  <c r="G7" i="1"/>
  <c r="G8" i="1"/>
  <c r="G9" i="1"/>
  <c r="G10" i="1"/>
  <c r="G11" i="1"/>
  <c r="G12" i="1"/>
  <c r="G13" i="1"/>
  <c r="G14" i="1"/>
  <c r="B3" i="1"/>
  <c r="B4" i="1"/>
  <c r="B5" i="1"/>
  <c r="B6" i="1"/>
  <c r="B7" i="1"/>
  <c r="B8" i="1"/>
  <c r="B9" i="1"/>
  <c r="B10" i="1"/>
  <c r="B11" i="1"/>
  <c r="B12" i="1"/>
  <c r="B13" i="1"/>
  <c r="B14"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alcChain>
</file>

<file path=xl/sharedStrings.xml><?xml version="1.0" encoding="utf-8"?>
<sst xmlns="http://schemas.openxmlformats.org/spreadsheetml/2006/main" count="180288" uniqueCount="39126">
  <si>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</si>
  <si>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</si>
  <si>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</si>
  <si>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</si>
  <si>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</si>
  <si>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</si>
  <si>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</si>
  <si>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</si>
  <si>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</si>
  <si>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</si>
  <si>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</si>
  <si>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</si>
  <si>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</si>
  <si>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</si>
  <si>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</si>
  <si>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</si>
  <si>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</si>
  <si>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</si>
  <si>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</si>
  <si>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</si>
  <si>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</si>
  <si>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</si>
  <si>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</si>
  <si>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</si>
  <si>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</si>
  <si>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</si>
  <si>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</si>
  <si>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</si>
  <si>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</si>
  <si>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</si>
  <si>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</si>
  <si>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</si>
  <si>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</si>
  <si>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</si>
  <si>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</si>
  <si>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</si>
  <si>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</si>
  <si>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</si>
  <si>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</si>
  <si>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</si>
  <si>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</si>
  <si>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</si>
  <si>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</si>
  <si>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</si>
  <si>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</si>
  <si>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</si>
  <si>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</si>
  <si>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</si>
  <si>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</si>
  <si>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</si>
  <si>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</si>
  <si>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</si>
  <si>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</si>
  <si>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</si>
  <si>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</si>
  <si>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</si>
  <si>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</si>
  <si>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</si>
  <si>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</si>
  <si>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</si>
  <si>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</si>
  <si>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</si>
  <si>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</si>
  <si>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</si>
  <si>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</si>
  <si>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</si>
  <si>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</si>
  <si>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</si>
  <si>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</si>
  <si>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</si>
  <si>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</si>
  <si>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</si>
  <si>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</si>
  <si>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</si>
  <si>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</si>
  <si>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</si>
  <si>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</si>
  <si>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</si>
  <si>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</si>
  <si>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</si>
  <si>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</si>
  <si>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</si>
  <si>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</si>
  <si>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</si>
  <si>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</si>
  <si>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</si>
  <si>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</si>
  <si>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</si>
  <si>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</si>
  <si>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</si>
  <si>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</si>
  <si>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</si>
  <si>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</si>
  <si>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</si>
  <si>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</si>
  <si>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</si>
  <si>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</si>
  <si>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</si>
  <si>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</si>
  <si>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</si>
  <si>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</si>
  <si>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</si>
  <si>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</si>
  <si>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</si>
  <si>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</si>
  <si>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</si>
  <si>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</si>
  <si>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</si>
  <si>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</si>
  <si>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</si>
  <si>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</si>
  <si>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</si>
  <si>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</si>
  <si>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</si>
  <si>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</si>
  <si>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</si>
  <si>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</si>
  <si>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</si>
  <si>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</si>
  <si>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</si>
  <si>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</si>
  <si>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</si>
  <si>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</si>
  <si>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</si>
  <si>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</si>
  <si>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</si>
  <si>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</si>
  <si>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</si>
  <si>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</si>
  <si>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</si>
  <si>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</si>
  <si>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</si>
  <si>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</si>
  <si>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</si>
  <si>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</si>
  <si>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</si>
  <si>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</si>
  <si>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</si>
  <si>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</si>
  <si>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</si>
  <si>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</si>
  <si>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</si>
  <si>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</si>
  <si>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</si>
  <si>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</si>
  <si>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</si>
  <si>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</si>
  <si>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</si>
  <si>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</si>
  <si>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</si>
  <si>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</si>
  <si>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</si>
  <si>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</si>
  <si>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</si>
  <si>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</si>
  <si>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</si>
  <si>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</si>
  <si>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</si>
  <si>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</si>
  <si>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</si>
  <si>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</si>
  <si>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</si>
  <si>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</si>
  <si>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</si>
  <si>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</si>
  <si>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</si>
  <si>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</si>
  <si>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</si>
  <si>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</si>
  <si>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</si>
  <si>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</si>
  <si>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</si>
  <si>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</si>
  <si>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</si>
  <si>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</si>
  <si>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</si>
  <si>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</si>
  <si>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</si>
  <si>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</si>
  <si>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</si>
  <si>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</si>
  <si>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</si>
  <si>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</si>
  <si>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</si>
  <si>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</si>
  <si>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</si>
  <si>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</si>
  <si>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</si>
  <si>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</si>
  <si>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</si>
  <si>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</si>
  <si>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</si>
  <si>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</si>
  <si>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</si>
  <si>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</si>
  <si>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</si>
  <si>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</si>
  <si>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</si>
  <si>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</si>
  <si>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</si>
  <si>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</si>
  <si>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</si>
  <si>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</si>
  <si>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</si>
  <si>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</si>
  <si>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</si>
  <si>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</si>
  <si>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</si>
  <si>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</si>
  <si>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</si>
  <si>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</si>
  <si>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</si>
  <si>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</si>
  <si>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</si>
  <si>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</si>
  <si>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</si>
  <si>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</si>
  <si>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</si>
  <si>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</si>
  <si>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</si>
  <si>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</si>
  <si>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</si>
  <si>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</si>
  <si>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</si>
  <si>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</si>
  <si>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</si>
  <si>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</si>
  <si>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</si>
  <si>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</si>
  <si>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</si>
  <si>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</si>
  <si>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</si>
  <si>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</si>
  <si>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</si>
  <si>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</si>
  <si>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</si>
  <si>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</si>
  <si>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</si>
  <si>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</si>
  <si>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</si>
  <si>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</si>
  <si>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</si>
  <si>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</si>
  <si>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</si>
  <si>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</si>
  <si>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</si>
  <si>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</si>
  <si>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</si>
  <si>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</si>
  <si>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</si>
  <si>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</si>
  <si>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</si>
  <si>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</si>
  <si>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</si>
  <si>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</si>
  <si>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</si>
  <si>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</si>
  <si>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</si>
  <si>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</si>
  <si>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</si>
  <si>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</si>
  <si>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</si>
  <si>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</si>
  <si>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</si>
  <si>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</si>
  <si>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</si>
  <si>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</si>
  <si>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</si>
  <si>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</si>
  <si>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</si>
  <si>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</si>
  <si>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</si>
  <si>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</si>
  <si>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</si>
  <si>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</si>
  <si>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</si>
  <si>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</si>
  <si>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</si>
  <si>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</si>
  <si>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</si>
  <si>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</si>
  <si>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</si>
  <si>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</si>
  <si>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</si>
  <si>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</si>
  <si>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</si>
  <si>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</si>
  <si>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</si>
  <si>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</si>
  <si>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</si>
  <si>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</si>
  <si>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</si>
  <si>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</si>
  <si>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</si>
  <si>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</si>
  <si>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</si>
  <si>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</si>
  <si>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</si>
  <si>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</si>
  <si>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</si>
  <si>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</si>
  <si>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</si>
  <si>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</si>
  <si>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</si>
  <si>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</si>
  <si>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</si>
  <si>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</si>
  <si>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</si>
  <si>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</si>
  <si>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</si>
  <si>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</si>
  <si>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</si>
  <si>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</si>
  <si>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</si>
  <si>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</si>
  <si>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</si>
  <si>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</si>
  <si>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</si>
  <si>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</si>
  <si>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</si>
  <si>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</si>
  <si>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</si>
  <si>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</si>
  <si>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</si>
  <si>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</si>
  <si>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</si>
  <si>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</si>
  <si>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</si>
  <si>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</si>
  <si>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</si>
  <si>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</si>
  <si>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</si>
  <si>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</si>
  <si>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</si>
  <si>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</si>
  <si>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</si>
  <si>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</si>
  <si>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</si>
  <si>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</si>
  <si>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</si>
  <si>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</si>
  <si>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</si>
  <si>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</si>
  <si>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</si>
  <si>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</si>
  <si>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</si>
  <si>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</si>
  <si>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</si>
  <si>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</si>
  <si>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</si>
  <si>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</si>
  <si>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</si>
  <si>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</si>
  <si>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</si>
  <si>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</si>
  <si>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</si>
  <si>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</si>
  <si>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</si>
  <si>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</si>
  <si>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</si>
  <si>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</si>
  <si>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</si>
  <si>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</si>
  <si>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</si>
  <si>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</si>
  <si>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</si>
  <si>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</si>
  <si>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</si>
  <si>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</si>
  <si>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</si>
  <si>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</si>
  <si>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</si>
  <si>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</si>
  <si>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</si>
  <si>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</si>
  <si>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</si>
  <si>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</si>
  <si>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</si>
  <si>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</si>
  <si>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</si>
  <si>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</si>
  <si>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</si>
  <si>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</si>
  <si>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</si>
  <si>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</si>
  <si>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</si>
  <si>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</si>
  <si>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</si>
  <si>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</si>
  <si>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</si>
  <si>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</si>
  <si>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</si>
  <si>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</si>
  <si>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</si>
  <si>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</si>
  <si>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</si>
  <si>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</si>
  <si>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</si>
  <si>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</si>
  <si>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</si>
  <si>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</si>
  <si>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</si>
  <si>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</si>
  <si>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</si>
  <si>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</si>
  <si>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</si>
  <si>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</si>
  <si>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</si>
  <si>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</si>
  <si>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</si>
  <si>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</si>
  <si>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</si>
  <si>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</si>
  <si>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</si>
  <si>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</si>
  <si>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</si>
  <si>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</si>
  <si>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</si>
  <si>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</si>
  <si>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</si>
  <si>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</si>
  <si>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</si>
  <si>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</si>
  <si>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</si>
  <si>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</si>
  <si>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</si>
  <si>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</si>
  <si>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</si>
  <si>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</si>
  <si>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</si>
  <si>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</si>
  <si>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</si>
  <si>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</si>
  <si>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</si>
  <si>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</si>
  <si>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</si>
  <si>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</si>
  <si>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</si>
  <si>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</si>
  <si>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</si>
  <si>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</si>
  <si>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</si>
  <si>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</si>
  <si>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</si>
  <si>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</si>
  <si>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</si>
  <si>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</si>
  <si>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</si>
  <si>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</si>
  <si>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</si>
  <si>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</si>
  <si>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</si>
  <si>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</si>
  <si>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</si>
  <si>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</si>
  <si>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</si>
  <si>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</si>
  <si>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</si>
  <si>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</si>
  <si>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</si>
  <si>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</si>
  <si>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</si>
  <si>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</si>
  <si>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</si>
  <si>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</si>
  <si>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</si>
  <si>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</si>
  <si>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</si>
  <si>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</si>
  <si>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</si>
  <si>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</si>
  <si>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</si>
  <si>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</si>
  <si>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</si>
  <si>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</si>
  <si>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</si>
  <si>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</si>
  <si>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</si>
  <si>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</si>
  <si>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</si>
  <si>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</si>
  <si>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</si>
  <si>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</si>
  <si>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</si>
  <si>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</si>
  <si>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</si>
  <si>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</si>
  <si>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</si>
  <si>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</si>
  <si>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</si>
  <si>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</si>
  <si>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</si>
  <si>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</si>
  <si>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</si>
  <si>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</si>
  <si>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</si>
  <si>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</si>
  <si>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</si>
  <si>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</si>
  <si>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</si>
  <si>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</si>
  <si>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</si>
  <si>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</si>
  <si>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</si>
  <si>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</si>
  <si>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</si>
  <si>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</si>
  <si>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</si>
  <si>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</si>
  <si>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</si>
  <si>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</si>
  <si>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</si>
  <si>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</si>
  <si>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</si>
  <si>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</si>
  <si>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</si>
  <si>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</si>
  <si>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</si>
  <si>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</si>
  <si>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</si>
  <si>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</si>
  <si>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</si>
  <si>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</si>
  <si>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</si>
  <si>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</si>
  <si>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</si>
  <si>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</si>
  <si>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</si>
  <si>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</si>
  <si>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</si>
  <si>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</si>
  <si>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</si>
  <si>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</si>
  <si>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</si>
  <si>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</si>
  <si>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</si>
  <si>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</si>
  <si>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</si>
  <si>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</si>
  <si>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</si>
  <si>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</si>
  <si>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</si>
  <si>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</si>
  <si>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</si>
  <si>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</si>
  <si>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</si>
  <si>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</si>
  <si>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</si>
  <si>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</si>
  <si>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</si>
  <si>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</si>
  <si>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</si>
  <si>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</si>
  <si>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</si>
  <si>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</si>
  <si>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</si>
  <si>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</si>
  <si>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</si>
  <si>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</si>
  <si>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</si>
  <si>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</si>
  <si>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</si>
  <si>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</si>
  <si>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</si>
  <si>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</si>
  <si>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</si>
  <si>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</si>
  <si>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</si>
  <si>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</si>
  <si>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</si>
  <si>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</si>
  <si>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</si>
  <si>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</si>
  <si>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</si>
  <si>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</si>
  <si>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</si>
  <si>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</si>
  <si>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</si>
  <si>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</si>
  <si>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</si>
  <si>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</si>
  <si>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</si>
  <si>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</si>
  <si>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</si>
  <si>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</si>
  <si>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</si>
  <si>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</si>
  <si>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</si>
  <si>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</si>
  <si>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</si>
  <si>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</si>
  <si>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</si>
  <si>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</si>
  <si>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</si>
  <si>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</si>
  <si>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</si>
  <si>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</si>
  <si>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</si>
  <si>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</si>
  <si>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</si>
  <si>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</si>
  <si>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</si>
  <si>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</si>
  <si>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</si>
  <si>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</si>
  <si>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</si>
  <si>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</si>
  <si>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</si>
  <si>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</si>
  <si>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</si>
  <si>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</si>
  <si>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</si>
  <si>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</si>
  <si>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</si>
  <si>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</si>
  <si>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</si>
  <si>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</si>
  <si>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</si>
  <si>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</si>
  <si>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</si>
  <si>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</si>
  <si>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</si>
  <si>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</si>
  <si>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</si>
  <si>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</si>
  <si>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</si>
  <si>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</si>
  <si>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</si>
  <si>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</si>
  <si>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</si>
  <si>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</si>
  <si>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</si>
  <si>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</si>
  <si>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</si>
  <si>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</si>
  <si>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</si>
  <si>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</si>
  <si>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</si>
  <si>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</si>
  <si>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</si>
  <si>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</si>
  <si>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</si>
  <si>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</si>
  <si>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</si>
  <si>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</si>
  <si>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</si>
  <si>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</si>
  <si>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</si>
  <si>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</si>
  <si>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</si>
  <si>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</si>
  <si>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</si>
  <si>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</si>
  <si>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</si>
  <si>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</si>
  <si>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</si>
  <si>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</si>
  <si>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</si>
  <si>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</si>
  <si>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</si>
  <si>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</si>
  <si>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</si>
  <si>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</si>
  <si>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</si>
  <si>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</si>
  <si>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</si>
  <si>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</si>
  <si>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</si>
  <si>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</si>
  <si>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</si>
  <si>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</si>
  <si>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</si>
  <si>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</si>
  <si>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</si>
  <si>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</si>
  <si>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</si>
  <si>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</si>
  <si>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</si>
  <si>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</si>
  <si>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</si>
  <si>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</si>
  <si>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</si>
  <si>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</si>
  <si>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</si>
  <si>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</si>
  <si>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</si>
  <si>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</si>
  <si>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</si>
  <si>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</si>
  <si>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</si>
  <si>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</si>
  <si>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</si>
  <si>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</si>
  <si>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</si>
  <si>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</si>
  <si>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</si>
  <si>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</si>
  <si>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</si>
  <si>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</si>
  <si>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</si>
  <si>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</si>
  <si>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</si>
  <si>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</si>
  <si>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</si>
  <si>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</si>
  <si>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</si>
  <si>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</si>
  <si>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</si>
  <si>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</si>
  <si>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</si>
  <si>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</si>
  <si>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</si>
  <si>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</si>
  <si>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</si>
  <si>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</si>
  <si>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</si>
  <si>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</si>
  <si>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</si>
  <si>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</si>
  <si>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</si>
  <si>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</si>
  <si>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</si>
  <si>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</si>
  <si>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</si>
  <si>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</si>
  <si>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</si>
  <si>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</si>
  <si>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</si>
  <si>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</si>
  <si>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</si>
  <si>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</si>
  <si>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</si>
  <si>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</si>
  <si>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</si>
  <si>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</si>
  <si>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</si>
  <si>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</si>
  <si>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</si>
  <si>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</si>
  <si>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</si>
  <si>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</si>
  <si>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</si>
  <si>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</si>
  <si>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</si>
  <si>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</si>
  <si>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</si>
  <si>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</si>
  <si>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</si>
  <si>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</si>
  <si>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</si>
  <si>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</si>
  <si>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</si>
  <si>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</si>
  <si>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</si>
  <si>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</si>
  <si>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</si>
  <si>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</si>
  <si>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</si>
  <si>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</si>
  <si>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</si>
  <si>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</si>
  <si>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</si>
  <si>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</si>
  <si>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</si>
  <si>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</si>
  <si>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</si>
  <si>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</si>
  <si>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</si>
  <si>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</si>
  <si>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</si>
  <si>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</si>
  <si>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</si>
  <si>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</si>
  <si>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</si>
  <si>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</si>
  <si>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</si>
  <si>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</si>
  <si>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</si>
  <si>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</si>
  <si>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</si>
  <si>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</si>
  <si>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</si>
  <si>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</si>
  <si>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</si>
  <si>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</si>
  <si>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</si>
  <si>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</si>
  <si>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</si>
  <si>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</si>
  <si>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</si>
  <si>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</si>
  <si>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</si>
  <si>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</si>
  <si>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</si>
  <si>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</si>
  <si>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</si>
  <si>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</si>
  <si>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</si>
  <si>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</si>
  <si>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</si>
  <si>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</si>
  <si>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</si>
  <si>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</si>
  <si>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</si>
  <si>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</si>
  <si>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</si>
  <si>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</si>
  <si>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</si>
  <si>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</si>
  <si>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</si>
  <si>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</si>
  <si>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</si>
  <si>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</si>
  <si>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</si>
  <si>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</si>
  <si>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</si>
  <si>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</si>
  <si>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</si>
  <si>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</si>
  <si>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</si>
  <si>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</si>
  <si>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</si>
  <si>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</si>
  <si>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</si>
  <si>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</si>
  <si>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</si>
  <si>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</si>
  <si>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</si>
  <si>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</si>
  <si>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</si>
  <si>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</si>
  <si>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</si>
  <si>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</si>
  <si>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</si>
  <si>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</si>
  <si>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</si>
  <si>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</si>
  <si>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</si>
  <si>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</si>
  <si>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</si>
  <si>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</si>
  <si>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</si>
  <si>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</si>
  <si>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</si>
  <si>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</si>
  <si>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</si>
  <si>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</si>
  <si>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</si>
  <si>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</si>
  <si>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</si>
  <si>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</si>
  <si>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</si>
  <si>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</si>
  <si>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</si>
  <si>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</si>
  <si>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</si>
  <si>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</si>
  <si>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</si>
  <si>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</si>
  <si>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</si>
  <si>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</si>
  <si>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</si>
  <si>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</si>
  <si>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</si>
  <si>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</si>
  <si>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</si>
  <si>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</si>
  <si>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</si>
  <si>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</si>
  <si>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</si>
  <si>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</si>
  <si>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</si>
  <si>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</si>
  <si>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</si>
  <si>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</si>
  <si>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</si>
  <si>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</si>
  <si>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</si>
  <si>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</si>
  <si>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</si>
  <si>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</si>
  <si>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</si>
  <si>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</si>
  <si>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</si>
  <si>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</si>
  <si>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</si>
  <si>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</si>
  <si>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</si>
  <si>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</si>
  <si>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</si>
  <si>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</si>
  <si>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</si>
  <si>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</si>
  <si>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</si>
  <si>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</si>
  <si>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</si>
  <si>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</si>
  <si>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</si>
  <si>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</si>
  <si>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</si>
  <si>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</si>
  <si>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</si>
  <si>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</si>
  <si>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</si>
  <si>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</si>
  <si>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</si>
  <si>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</si>
  <si>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</si>
  <si>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</si>
  <si>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</si>
  <si>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</si>
  <si>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</si>
  <si>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</si>
  <si>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</si>
  <si>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</si>
  <si>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</si>
  <si>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</si>
  <si>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</si>
  <si>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</si>
  <si>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</si>
  <si>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</si>
  <si>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</si>
  <si>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</si>
  <si>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</si>
  <si>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</si>
  <si>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</si>
  <si>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</si>
  <si>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</si>
  <si>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</si>
  <si>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</si>
  <si>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</si>
  <si>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</si>
  <si>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</si>
  <si>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</si>
  <si>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</si>
  <si>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</si>
  <si>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</si>
  <si>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</si>
  <si>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</si>
  <si>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</si>
  <si>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</si>
  <si>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</si>
  <si>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</si>
  <si>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</si>
  <si>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</si>
  <si>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</si>
  <si>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</si>
  <si>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</si>
  <si>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</si>
  <si>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</si>
  <si>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</si>
  <si>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</si>
  <si>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</si>
  <si>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</si>
  <si>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</si>
  <si>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</si>
  <si>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</si>
  <si>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</si>
  <si>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</si>
  <si>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</si>
  <si>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</si>
  <si>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</si>
  <si>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</si>
  <si>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</si>
  <si>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</si>
  <si>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</si>
  <si>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</si>
  <si>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</si>
  <si>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</si>
  <si>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</si>
  <si>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</si>
  <si>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</si>
  <si>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</si>
  <si>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</si>
  <si>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</si>
  <si>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</si>
  <si>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</si>
  <si>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</si>
  <si>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</si>
  <si>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</si>
  <si>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</si>
  <si>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</si>
  <si>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</si>
  <si>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</si>
  <si>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</si>
  <si>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</si>
  <si>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</si>
  <si>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</si>
  <si>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</si>
  <si>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</si>
  <si>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</si>
  <si>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</si>
  <si>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</si>
  <si>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</si>
  <si>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</si>
  <si>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</si>
  <si>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</si>
  <si>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</si>
  <si>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</si>
  <si>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</si>
  <si>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</si>
  <si>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</si>
  <si>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</si>
  <si>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</si>
  <si>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</si>
  <si>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</si>
  <si>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</si>
  <si>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</si>
  <si>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</si>
  <si>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</si>
  <si>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</si>
  <si>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</si>
  <si>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</si>
  <si>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</si>
  <si>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</si>
  <si>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</si>
  <si>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</si>
  <si>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</si>
  <si>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</si>
  <si>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</si>
  <si>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</si>
  <si>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</si>
  <si>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</si>
  <si>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</si>
  <si>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</si>
  <si>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</si>
  <si>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</si>
  <si>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</si>
  <si>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</si>
  <si>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</si>
  <si>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</si>
  <si>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</si>
  <si>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</si>
  <si>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</si>
  <si>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</si>
  <si>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</si>
  <si>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</si>
  <si>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</si>
  <si>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</si>
  <si>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</si>
  <si>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</si>
  <si>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</si>
  <si>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</si>
  <si>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</si>
  <si>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</si>
  <si>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</si>
  <si>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</si>
  <si>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</si>
  <si>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</si>
  <si>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</si>
  <si>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</si>
  <si>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</si>
  <si>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</si>
  <si>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</si>
  <si>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</si>
  <si>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</si>
  <si>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</si>
  <si>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</si>
  <si>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</si>
  <si>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</si>
  <si>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</si>
  <si>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</si>
  <si>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</si>
  <si>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</si>
  <si>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</si>
  <si>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</si>
  <si>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</si>
  <si>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</si>
  <si>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</si>
  <si>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</si>
  <si>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</si>
  <si>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</si>
  <si>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</si>
  <si>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</si>
  <si>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</si>
  <si>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</si>
  <si>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</si>
  <si>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</si>
  <si>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</si>
  <si>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</si>
  <si>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</si>
  <si>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</si>
  <si>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</si>
  <si>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</si>
  <si>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</si>
  <si>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</si>
  <si>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</si>
  <si>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</si>
  <si>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</si>
  <si>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</si>
  <si>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</si>
  <si>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</si>
  <si>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</si>
  <si>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</si>
  <si>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</si>
  <si>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</si>
  <si>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</si>
  <si>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</si>
  <si>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</si>
  <si>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</si>
  <si>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</si>
  <si>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</si>
  <si>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</si>
  <si>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</si>
  <si>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</si>
  <si>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</si>
  <si>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</si>
  <si>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</si>
  <si>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</si>
  <si>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</si>
  <si>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</si>
  <si>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</si>
  <si>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</si>
  <si>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</si>
  <si>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</si>
  <si>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</si>
  <si>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</si>
  <si>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</si>
  <si>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</si>
  <si>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</si>
  <si>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</si>
  <si>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</si>
  <si>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</si>
  <si>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</si>
  <si>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</si>
  <si>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</si>
  <si>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</si>
  <si>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</si>
  <si>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</si>
  <si>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</si>
  <si>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</si>
  <si>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</si>
  <si>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</si>
  <si>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</si>
  <si>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</si>
  <si>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</si>
  <si>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</si>
  <si>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</si>
  <si>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</si>
  <si>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</si>
  <si>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</si>
  <si>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</si>
  <si>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</si>
  <si>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</si>
  <si>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</si>
  <si>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</si>
  <si>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</si>
  <si>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</si>
  <si>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</si>
  <si>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</si>
  <si>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</si>
  <si>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</si>
  <si>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</si>
  <si>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</si>
  <si>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</si>
  <si>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</si>
  <si>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</si>
  <si>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</si>
  <si>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</si>
  <si>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</si>
  <si>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</si>
  <si>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</si>
  <si>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</si>
  <si>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</si>
  <si>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</si>
  <si>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</si>
  <si>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</si>
  <si>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</si>
  <si>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</si>
  <si>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</si>
  <si>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</si>
  <si>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</si>
  <si>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</si>
  <si>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</si>
  <si>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</si>
  <si>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</si>
  <si>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</si>
  <si>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</si>
  <si>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</si>
  <si>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</si>
  <si>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</si>
  <si>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</si>
  <si>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</si>
  <si>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</si>
  <si>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</si>
  <si>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</si>
  <si>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</si>
  <si>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</si>
  <si>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</si>
  <si>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</si>
  <si>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</si>
  <si>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</si>
  <si>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</si>
  <si>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</si>
  <si>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</si>
  <si>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</si>
  <si>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</si>
  <si>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</si>
  <si>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</si>
  <si>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</si>
  <si>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</si>
  <si>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</si>
  <si>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</si>
  <si>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</si>
  <si>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</si>
  <si>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</si>
  <si>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</si>
  <si>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</si>
  <si>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</si>
  <si>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</si>
  <si>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</si>
  <si>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</si>
  <si>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</si>
  <si>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</si>
  <si>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</si>
  <si>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</si>
  <si>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</si>
  <si>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</si>
  <si>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</si>
  <si>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</si>
  <si>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</si>
  <si>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</si>
  <si>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</si>
  <si>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</si>
  <si>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</si>
  <si>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</si>
  <si>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</si>
  <si>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</si>
  <si>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</si>
  <si>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</si>
  <si>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</si>
  <si>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</si>
  <si>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</si>
  <si>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</si>
  <si>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</si>
  <si>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</si>
  <si>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</si>
  <si>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</si>
  <si>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</si>
  <si>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</si>
  <si>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</si>
  <si>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</si>
  <si>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</si>
  <si>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</si>
  <si>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</si>
  <si>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</si>
  <si>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</si>
  <si>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</si>
  <si>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</si>
  <si>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</si>
  <si>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</si>
  <si>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</si>
  <si>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</si>
  <si>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</si>
  <si>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</si>
  <si>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</si>
  <si>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</si>
  <si>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</si>
  <si>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</si>
  <si>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</si>
  <si>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</si>
  <si>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</si>
  <si>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</si>
  <si>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</si>
  <si>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</si>
  <si>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</si>
  <si>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</si>
  <si>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</si>
  <si>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</si>
  <si>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</si>
  <si>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</si>
  <si>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</si>
  <si>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</si>
  <si>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</si>
  <si>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</si>
  <si>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</si>
  <si>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</si>
  <si>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</si>
  <si>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</si>
  <si>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</si>
  <si>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</si>
  <si>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</si>
  <si>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</si>
  <si>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</si>
  <si>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</si>
  <si>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</si>
  <si>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</si>
  <si>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</si>
  <si>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</si>
  <si>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</si>
  <si>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</si>
  <si>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</si>
  <si>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</si>
  <si>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</si>
  <si>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</si>
  <si>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</si>
  <si>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</si>
  <si>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</si>
  <si>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</si>
  <si>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</si>
  <si>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</si>
  <si>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</si>
  <si>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</si>
  <si>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</si>
  <si>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</si>
  <si>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</si>
  <si>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</si>
  <si>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</si>
  <si>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</si>
  <si>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</si>
  <si>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</si>
  <si>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</si>
  <si>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</si>
  <si>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</si>
  <si>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</si>
  <si>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</si>
  <si>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</si>
  <si>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</si>
  <si>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</si>
  <si>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</si>
  <si>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</si>
  <si>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</si>
  <si>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</si>
  <si>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</si>
  <si>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</si>
  <si>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</si>
  <si>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</si>
  <si>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</si>
  <si>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</si>
  <si>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</si>
  <si>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</si>
  <si>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</si>
  <si>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</si>
  <si>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</si>
  <si>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</si>
  <si>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</si>
  <si>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</si>
  <si>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</si>
  <si>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</si>
  <si>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</si>
  <si>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</si>
  <si>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</si>
  <si>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</si>
  <si>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</si>
  <si>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</si>
  <si>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</si>
  <si>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</si>
  <si>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</si>
  <si>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</si>
  <si>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</si>
  <si>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</si>
  <si>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</si>
  <si>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</si>
  <si>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</si>
  <si>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</si>
  <si>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</si>
  <si>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</si>
  <si>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</si>
  <si>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</si>
  <si>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</si>
  <si>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</si>
  <si>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</si>
  <si>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</si>
  <si>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</si>
  <si>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</si>
  <si>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</si>
  <si>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</si>
  <si>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</si>
  <si>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</si>
  <si>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</si>
  <si>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</si>
  <si>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</si>
  <si>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</si>
  <si>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</si>
  <si>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</si>
  <si>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</si>
  <si>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</si>
  <si>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</si>
  <si>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</si>
  <si>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</si>
  <si>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</si>
  <si>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</si>
  <si>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</si>
  <si>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</si>
  <si>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</si>
  <si>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</si>
  <si>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</si>
  <si>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</si>
  <si>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</si>
  <si>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</si>
  <si>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</si>
  <si>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</si>
  <si>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</si>
  <si>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</si>
  <si>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</si>
  <si>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</si>
  <si>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</si>
  <si>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</si>
  <si>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</si>
  <si>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</si>
  <si>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</si>
  <si>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</si>
  <si>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</si>
  <si>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</si>
  <si>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</si>
  <si>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</si>
  <si>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</si>
  <si>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</si>
  <si>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</si>
  <si>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</si>
  <si>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</si>
  <si>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</si>
  <si>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</si>
  <si>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</si>
  <si>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</si>
  <si>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</si>
  <si>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</si>
  <si>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</si>
  <si>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</si>
  <si>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</si>
  <si>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</si>
  <si>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</si>
  <si>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</si>
  <si>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</si>
  <si>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</si>
  <si>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</si>
  <si>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</si>
  <si>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</si>
  <si>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</si>
  <si>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</si>
  <si>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</si>
  <si>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</si>
  <si>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</si>
  <si>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</si>
  <si>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</si>
  <si>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</si>
  <si>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</si>
  <si>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</si>
  <si>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</si>
  <si>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</si>
  <si>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</si>
  <si>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</si>
  <si>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</si>
  <si>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</si>
  <si>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</si>
  <si>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</si>
  <si>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</si>
  <si>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</si>
  <si>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</si>
  <si>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</si>
  <si>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</si>
  <si>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</si>
  <si>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</si>
  <si>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</si>
  <si>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</si>
  <si>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</si>
  <si>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</si>
  <si>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</si>
  <si>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</si>
  <si>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</si>
  <si>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</si>
  <si>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</si>
  <si>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</si>
  <si>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</si>
  <si>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</si>
  <si>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</si>
  <si>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</si>
  <si>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</si>
  <si>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</si>
  <si>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</si>
  <si>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</si>
  <si>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</si>
  <si>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</si>
  <si>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</si>
  <si>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</si>
  <si>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</si>
  <si>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</si>
  <si>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</si>
  <si>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</si>
  <si>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</si>
  <si>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</si>
  <si>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</si>
  <si>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</si>
  <si>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</si>
  <si>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</si>
  <si>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</si>
  <si>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</si>
  <si>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</si>
  <si>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</si>
  <si>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</si>
  <si>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</si>
  <si>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</si>
  <si>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</si>
  <si>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</si>
  <si>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</si>
  <si>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</si>
  <si>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</si>
  <si>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</si>
  <si>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</si>
  <si>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</si>
  <si>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</si>
  <si>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</si>
  <si>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</si>
  <si>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</si>
  <si>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</si>
  <si>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</si>
  <si>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</si>
  <si>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</si>
  <si>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</si>
  <si>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</si>
  <si>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</si>
  <si>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</si>
  <si>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</si>
  <si>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</si>
  <si>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</si>
  <si>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</si>
  <si>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</si>
  <si>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</si>
  <si>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</si>
  <si>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</si>
  <si>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</si>
  <si>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</si>
  <si>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</si>
  <si>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</si>
  <si>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</si>
  <si>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</si>
  <si>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</si>
  <si>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</si>
  <si>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</si>
  <si>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</si>
  <si>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</si>
  <si>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</si>
  <si>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</si>
  <si>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</si>
  <si>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</si>
  <si>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</si>
  <si>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</si>
  <si>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</si>
  <si>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</si>
  <si>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</si>
  <si>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</si>
  <si>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</si>
  <si>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</si>
  <si>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</si>
  <si>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</si>
  <si>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</si>
  <si>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</si>
  <si>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</si>
  <si>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</si>
  <si>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</si>
  <si>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</si>
  <si>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</si>
  <si>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</si>
  <si>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</si>
  <si>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</si>
  <si>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</si>
  <si>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</si>
  <si>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</si>
  <si>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</si>
  <si>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</si>
  <si>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</si>
  <si>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</si>
  <si>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</si>
  <si>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</si>
  <si>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</si>
  <si>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</si>
  <si>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</si>
  <si>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</si>
  <si>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</si>
  <si>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</si>
  <si>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</si>
  <si>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</si>
  <si>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</si>
  <si>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</si>
  <si>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</si>
  <si>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</si>
  <si>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</si>
  <si>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</si>
  <si>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</si>
  <si>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</si>
  <si>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</si>
  <si>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</si>
  <si>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</si>
  <si>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</si>
  <si>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</si>
  <si>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</si>
  <si>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</si>
  <si>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</si>
  <si>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</si>
  <si>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</si>
  <si>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</si>
  <si>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</si>
  <si>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</si>
  <si>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</si>
  <si>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</si>
  <si>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</si>
  <si>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</si>
  <si>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</si>
  <si>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</si>
  <si>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</si>
  <si>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</si>
  <si>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</si>
  <si>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</si>
  <si>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</si>
  <si>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</si>
  <si>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</si>
  <si>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</si>
  <si>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</si>
  <si>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</si>
  <si>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</si>
  <si>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</si>
  <si>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</si>
  <si>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</si>
  <si>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</si>
  <si>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</si>
  <si>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</si>
  <si>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</si>
  <si>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</si>
  <si>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</si>
  <si>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</si>
  <si>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</si>
  <si>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</si>
  <si>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</si>
  <si>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</si>
  <si>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</si>
  <si>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</si>
  <si>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</si>
  <si>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</si>
  <si>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</si>
  <si>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</si>
  <si>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</si>
  <si>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</si>
  <si>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</si>
  <si>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</si>
  <si>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</si>
  <si>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</si>
  <si>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</si>
  <si>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</si>
  <si>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</si>
  <si>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</si>
  <si>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</si>
  <si>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</si>
  <si>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</si>
  <si>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</si>
  <si>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</si>
  <si>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</si>
  <si>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</si>
  <si>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</si>
  <si>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</si>
  <si>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</si>
  <si>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</si>
  <si>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</si>
  <si>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</si>
  <si>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</si>
  <si>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</si>
  <si>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</si>
  <si>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</si>
  <si>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</si>
  <si>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</si>
  <si>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</si>
  <si>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</si>
  <si>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</si>
  <si>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</si>
  <si>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</si>
  <si>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</si>
  <si>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</si>
  <si>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</si>
  <si>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</si>
  <si>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</si>
  <si>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</si>
  <si>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</si>
  <si>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</si>
  <si>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</si>
  <si>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</si>
  <si>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</si>
  <si>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</si>
  <si>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</si>
  <si>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</si>
  <si>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</si>
  <si>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</si>
  <si>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</si>
  <si>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</si>
  <si>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</si>
  <si>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</si>
  <si>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</si>
  <si>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</si>
  <si>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</si>
  <si>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</si>
  <si>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</si>
  <si>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</si>
  <si>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</si>
  <si>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</si>
  <si>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</si>
  <si>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</si>
  <si>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</si>
  <si>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</si>
  <si>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</si>
  <si>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</si>
  <si>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</si>
  <si>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</si>
  <si>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</si>
  <si>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</si>
  <si>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</si>
  <si>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</si>
  <si>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</si>
  <si>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</si>
  <si>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</si>
  <si>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</si>
  <si>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</si>
  <si>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</si>
  <si>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</si>
  <si>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</si>
  <si>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</si>
  <si>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</si>
  <si>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</si>
  <si>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</si>
  <si>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</si>
  <si>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</si>
  <si>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</si>
  <si>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</si>
  <si>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</si>
  <si>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</si>
  <si>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</si>
  <si>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</si>
  <si>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</si>
  <si>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</si>
  <si>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</si>
  <si>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</si>
  <si>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</si>
  <si>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</si>
  <si>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</si>
  <si>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</si>
  <si>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</si>
  <si>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</si>
  <si>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</si>
  <si>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</si>
  <si>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</si>
  <si>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</si>
  <si>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</si>
  <si>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</si>
  <si>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</si>
  <si>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</si>
  <si>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</si>
  <si>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</si>
  <si>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</si>
  <si>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</si>
  <si>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</si>
  <si>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</si>
  <si>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</si>
  <si>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</si>
  <si>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</si>
  <si>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</si>
  <si>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</si>
  <si>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</si>
  <si>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</si>
  <si>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</si>
  <si>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</si>
  <si>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</si>
  <si>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</si>
  <si>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</si>
  <si>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</si>
  <si>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</si>
  <si>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</si>
  <si>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</si>
  <si>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</si>
  <si>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</si>
  <si>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</si>
  <si>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</si>
  <si>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</si>
  <si>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</si>
  <si>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</si>
  <si>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</si>
  <si>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</si>
  <si>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</si>
  <si>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</si>
  <si>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</si>
  <si>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</si>
  <si>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</si>
  <si>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</si>
  <si>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</si>
  <si>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</si>
  <si>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</si>
  <si>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</si>
  <si>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</si>
  <si>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</si>
  <si>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</si>
  <si>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</si>
  <si>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</si>
  <si>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</si>
  <si>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</si>
  <si>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</si>
  <si>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</si>
  <si>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</si>
  <si>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</si>
  <si>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</si>
  <si>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</si>
  <si>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</si>
  <si>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</si>
  <si>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</si>
  <si>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</si>
  <si>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</si>
  <si>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</si>
  <si>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</si>
  <si>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</si>
  <si>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</si>
  <si>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</si>
  <si>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</si>
  <si>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</si>
  <si>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</si>
  <si>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</si>
  <si>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</si>
  <si>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</si>
  <si>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</si>
  <si>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</si>
  <si>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</si>
  <si>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</si>
  <si>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</si>
  <si>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</si>
  <si>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</si>
  <si>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</si>
  <si>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</si>
  <si>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</si>
  <si>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</si>
  <si>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</si>
  <si>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</si>
  <si>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</si>
  <si>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</si>
  <si>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</si>
  <si>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</si>
  <si>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</si>
  <si>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</si>
  <si>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</si>
  <si>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</si>
  <si>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</si>
  <si>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</si>
  <si>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</si>
  <si>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</si>
  <si>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</si>
  <si>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</si>
  <si>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</si>
  <si>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</si>
  <si>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</si>
  <si>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</si>
  <si>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</si>
  <si>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</si>
  <si>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</si>
  <si>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</si>
  <si>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</si>
  <si>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</si>
  <si>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</si>
  <si>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</si>
  <si>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</si>
  <si>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</si>
  <si>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</si>
  <si>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</si>
  <si>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</si>
  <si>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</si>
  <si>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</si>
  <si>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</si>
  <si>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</si>
  <si>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</si>
  <si>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</si>
  <si>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</si>
  <si>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</si>
  <si>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</si>
  <si>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</si>
  <si>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</si>
  <si>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</si>
  <si>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</si>
  <si>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</si>
  <si>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</si>
  <si>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</si>
  <si>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</si>
  <si>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</si>
  <si>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</si>
  <si>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</si>
  <si>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</si>
  <si>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</si>
  <si>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</si>
  <si>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</si>
  <si>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</si>
  <si>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</si>
  <si>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</si>
  <si>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</si>
  <si>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</si>
  <si>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</si>
  <si>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</si>
  <si>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</si>
  <si>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</si>
  <si>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</si>
  <si>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</si>
  <si>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</si>
  <si>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</si>
  <si>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</si>
  <si>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</si>
  <si>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</si>
  <si>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</si>
  <si>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</si>
  <si>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</si>
  <si>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</si>
  <si>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</si>
  <si>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</si>
  <si>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</si>
  <si>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</si>
  <si>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</si>
  <si>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</si>
  <si>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</si>
  <si>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</si>
  <si>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</si>
  <si>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</si>
  <si>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</si>
  <si>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</si>
  <si>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</si>
  <si>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</si>
  <si>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</si>
  <si>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</si>
  <si>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</si>
  <si>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</si>
  <si>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</si>
  <si>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</si>
  <si>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</si>
  <si>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</si>
  <si>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</si>
  <si>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</si>
  <si>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</si>
  <si>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</si>
  <si>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</si>
  <si>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</si>
  <si>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</si>
  <si>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</si>
  <si>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</si>
  <si>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</si>
  <si>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</si>
  <si>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</si>
  <si>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</si>
  <si>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</si>
  <si>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</si>
  <si>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</si>
  <si>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</si>
  <si>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</si>
  <si>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</si>
  <si>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</si>
  <si>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</si>
  <si>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</si>
  <si>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</si>
  <si>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</si>
  <si>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</si>
  <si>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</si>
  <si>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</si>
  <si>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</si>
  <si>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</si>
  <si>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</si>
  <si>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</si>
  <si>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</si>
  <si>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</si>
  <si>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</si>
  <si>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</si>
  <si>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</si>
  <si>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</si>
  <si>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</si>
  <si>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</si>
  <si>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</si>
  <si>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</si>
  <si>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</si>
  <si>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</si>
  <si>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</si>
  <si>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</si>
  <si>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</si>
  <si>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</si>
  <si>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</si>
  <si>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</si>
  <si>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</si>
  <si>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</si>
  <si>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</si>
  <si>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</si>
  <si>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</si>
  <si>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</si>
  <si>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</si>
  <si>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</si>
  <si>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</si>
  <si>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</si>
  <si>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</si>
  <si>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</si>
  <si>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</si>
  <si>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</si>
  <si>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</si>
  <si>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</si>
  <si>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</si>
  <si>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</si>
  <si>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</si>
  <si>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</si>
  <si>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</si>
  <si>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</si>
  <si>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</si>
  <si>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</si>
  <si>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</si>
  <si>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</si>
  <si>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</si>
  <si>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</si>
  <si>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</si>
  <si>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</si>
  <si>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</si>
  <si>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</si>
  <si>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</si>
  <si>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</si>
  <si>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</si>
  <si>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</si>
  <si>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</si>
  <si>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</si>
  <si>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</si>
  <si>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</si>
  <si>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</si>
  <si>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</si>
  <si>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</si>
  <si>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</si>
  <si>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</si>
  <si>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</si>
  <si>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</si>
  <si>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</si>
  <si>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</si>
  <si>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</si>
  <si>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</si>
  <si>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</si>
  <si>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</si>
  <si>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</si>
  <si>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</si>
  <si>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</si>
  <si>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</si>
  <si>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</si>
  <si>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</si>
  <si>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</si>
  <si>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</si>
  <si>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</si>
  <si>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</si>
  <si>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</si>
  <si>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</si>
  <si>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</si>
  <si>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</si>
  <si>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</si>
  <si>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</si>
  <si>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</si>
  <si>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</si>
  <si>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</si>
  <si>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</si>
  <si>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</si>
  <si>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</si>
  <si>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</si>
  <si>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</si>
  <si>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</si>
  <si>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</si>
  <si>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</si>
  <si>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</si>
  <si>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</si>
  <si>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</si>
  <si>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</si>
  <si>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</si>
  <si>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</si>
  <si>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</si>
  <si>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</si>
  <si>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</si>
  <si>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</si>
  <si>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</si>
  <si>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</si>
  <si>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</si>
  <si>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</si>
  <si>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</si>
  <si>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</si>
  <si>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</si>
  <si>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</si>
  <si>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</si>
  <si>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</si>
  <si>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</si>
  <si>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</si>
  <si>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</si>
  <si>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</si>
  <si>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</si>
  <si>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</si>
  <si>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</si>
  <si>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</si>
  <si>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</si>
  <si>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</si>
  <si>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</si>
  <si>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</si>
  <si>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</si>
  <si>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</si>
  <si>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</si>
  <si>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</si>
  <si>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</si>
  <si>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</si>
  <si>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</si>
  <si>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</si>
  <si>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</si>
  <si>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</si>
  <si>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</si>
  <si>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</si>
  <si>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</si>
  <si>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</si>
  <si>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</si>
  <si>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</si>
  <si>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</si>
  <si>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</si>
  <si>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</si>
  <si>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</si>
  <si>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</si>
  <si>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</si>
  <si>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</si>
  <si>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</si>
  <si>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</si>
  <si>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</si>
  <si>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</si>
  <si>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</si>
  <si>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</si>
  <si>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</si>
  <si>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</si>
  <si>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</si>
  <si>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</si>
  <si>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</si>
  <si>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</si>
  <si>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</si>
  <si>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</si>
  <si>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</si>
  <si>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</si>
  <si>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</si>
  <si>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</si>
  <si>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</si>
  <si>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</si>
  <si>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</si>
  <si>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</si>
  <si>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</si>
  <si>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</si>
  <si>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</si>
  <si>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</si>
  <si>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</si>
  <si>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</si>
  <si>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</si>
  <si>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</si>
  <si>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</si>
  <si>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</si>
  <si>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</si>
  <si>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</si>
  <si>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</si>
  <si>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</si>
  <si>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</si>
  <si>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</si>
  <si>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</si>
  <si>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</si>
  <si>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</si>
  <si>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</si>
  <si>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</si>
  <si>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</si>
  <si>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</si>
  <si>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</si>
  <si>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</si>
  <si>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</si>
  <si>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</si>
  <si>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</si>
  <si>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</si>
  <si>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</si>
  <si>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</si>
  <si>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</si>
  <si>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</si>
  <si>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</si>
  <si>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</si>
  <si>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</si>
  <si>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</si>
  <si>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</si>
  <si>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</si>
  <si>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</si>
  <si>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</si>
  <si>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</si>
  <si>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</si>
  <si>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</si>
  <si>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</si>
  <si>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</si>
  <si>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</si>
  <si>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</si>
  <si>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</si>
  <si>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</si>
  <si>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</si>
  <si>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</si>
  <si>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</si>
  <si>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</si>
  <si>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</si>
  <si>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</si>
  <si>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</si>
  <si>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</si>
  <si>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</si>
  <si>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</si>
  <si>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</si>
  <si>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</si>
  <si>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</si>
  <si>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</si>
  <si>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</si>
  <si>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</si>
  <si>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</si>
  <si>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</si>
  <si>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</si>
  <si>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</si>
  <si>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</si>
  <si>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</si>
  <si>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</si>
  <si>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</si>
  <si>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</si>
  <si>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</si>
  <si>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</si>
  <si>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</si>
  <si>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</si>
  <si>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</si>
  <si>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</si>
  <si>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</si>
  <si>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</si>
  <si>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</si>
  <si>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</si>
  <si>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</si>
  <si>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</si>
  <si>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</si>
  <si>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</si>
  <si>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</si>
  <si>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</si>
  <si>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</si>
  <si>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</si>
  <si>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</si>
  <si>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</si>
  <si>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</si>
  <si>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</si>
  <si>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</si>
  <si>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</si>
  <si>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</si>
  <si>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</si>
  <si>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</si>
  <si>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</si>
  <si>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</si>
  <si>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</si>
  <si>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</si>
  <si>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</si>
  <si>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</si>
  <si>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</si>
  <si>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</si>
  <si>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</si>
  <si>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</si>
  <si>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</si>
  <si>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</si>
  <si>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</si>
  <si>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</si>
  <si>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</si>
  <si>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</si>
  <si>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</si>
  <si>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</si>
  <si>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</si>
  <si>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</si>
  <si>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</si>
  <si>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</si>
  <si>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</si>
  <si>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</si>
  <si>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</si>
  <si>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</si>
  <si>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</si>
  <si>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</si>
  <si>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</si>
  <si>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</si>
  <si>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</si>
  <si>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</si>
  <si>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</si>
  <si>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</si>
  <si>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</si>
  <si>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</si>
  <si>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</si>
  <si>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</si>
  <si>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</si>
  <si>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</si>
  <si>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</si>
  <si>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</si>
  <si>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</si>
  <si>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</si>
  <si>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</si>
  <si>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</si>
  <si>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</si>
  <si>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</si>
  <si>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</si>
  <si>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</si>
  <si>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</si>
  <si>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</si>
  <si>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</si>
  <si>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</si>
  <si>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</si>
  <si>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</si>
  <si>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</si>
  <si>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</si>
  <si>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</si>
  <si>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</si>
  <si>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</si>
  <si>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</si>
  <si>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</si>
  <si>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</si>
  <si>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</si>
  <si>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</si>
  <si>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</si>
  <si>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</si>
  <si>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</si>
  <si>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</si>
  <si>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</si>
  <si>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</si>
  <si>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</si>
  <si>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</si>
  <si>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</si>
  <si>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</si>
  <si>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</si>
  <si>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</si>
  <si>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</si>
  <si>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</si>
  <si>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</si>
  <si>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</si>
  <si>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</si>
  <si>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</si>
  <si>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</si>
  <si>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</si>
  <si>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</si>
  <si>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</si>
  <si>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</si>
  <si>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</si>
  <si>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</si>
  <si>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</si>
  <si>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</si>
  <si>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</si>
  <si>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</si>
  <si>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</si>
  <si>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</si>
  <si>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</si>
  <si>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</si>
  <si>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</si>
  <si>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</si>
  <si>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</si>
  <si>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</si>
  <si>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</si>
  <si>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</si>
  <si>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</si>
  <si>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</si>
  <si>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</si>
  <si>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</si>
  <si>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</si>
  <si>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</si>
  <si>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</si>
  <si>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</si>
  <si>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</si>
  <si>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</si>
  <si>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</si>
  <si>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</si>
  <si>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</si>
  <si>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</si>
  <si>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</si>
  <si>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</si>
  <si>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</si>
  <si>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</si>
  <si>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</si>
  <si>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</si>
  <si>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</si>
  <si>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</si>
  <si>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</si>
  <si>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</si>
  <si>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</si>
  <si>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</si>
  <si>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</si>
  <si>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</si>
  <si>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</si>
  <si>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</si>
  <si>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</si>
  <si>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</si>
  <si>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</si>
  <si>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</si>
  <si>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</si>
  <si>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</si>
  <si>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</si>
  <si>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</si>
  <si>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</si>
  <si>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</si>
  <si>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</si>
  <si>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</si>
  <si>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</si>
  <si>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</si>
  <si>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</si>
  <si>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</si>
  <si>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</si>
  <si>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</si>
  <si>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</si>
  <si>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</si>
  <si>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</si>
  <si>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</si>
  <si>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</si>
  <si>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</si>
  <si>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</si>
  <si>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</si>
  <si>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</si>
  <si>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</si>
  <si>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</si>
  <si>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</si>
  <si>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</si>
  <si>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</si>
  <si>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</si>
  <si>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</si>
  <si>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</si>
  <si>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</si>
  <si>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</si>
  <si>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</si>
  <si>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</si>
  <si>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</si>
  <si>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</si>
  <si>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</si>
  <si>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</si>
  <si>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</si>
  <si>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</si>
  <si>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</si>
  <si>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</si>
  <si>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</si>
  <si>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</si>
  <si>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</si>
  <si>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</si>
  <si>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</si>
  <si>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</si>
  <si>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</si>
  <si>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</si>
  <si>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</si>
  <si>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</si>
  <si>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</si>
  <si>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</si>
  <si>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</si>
  <si>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</si>
  <si>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</si>
  <si>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</si>
  <si>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</si>
  <si>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</si>
  <si>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</si>
  <si>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</si>
  <si>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</si>
  <si>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</si>
  <si>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</si>
  <si>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</si>
  <si>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</si>
  <si>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</si>
  <si>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</si>
  <si>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</si>
  <si>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</si>
  <si>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</si>
  <si>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</si>
  <si>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</si>
  <si>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</si>
  <si>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</si>
  <si>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</si>
  <si>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</si>
  <si>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</si>
  <si>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</si>
  <si>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</si>
  <si>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</si>
  <si>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</si>
  <si>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</si>
  <si>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</si>
  <si>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</si>
  <si>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</si>
  <si>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</si>
  <si>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</si>
  <si>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</si>
  <si>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</si>
  <si>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</si>
  <si>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</si>
  <si>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</si>
  <si>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</si>
  <si>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</si>
  <si>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</si>
  <si>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</si>
  <si>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</si>
  <si>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</si>
  <si>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</si>
  <si>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</si>
  <si>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</si>
  <si>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</si>
  <si>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</si>
  <si>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</si>
  <si>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</si>
  <si>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</si>
  <si>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</si>
  <si>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</si>
  <si>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</si>
  <si>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</si>
  <si>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</si>
  <si>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</si>
  <si>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</si>
  <si>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</si>
  <si>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</si>
  <si>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</si>
  <si>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</si>
  <si>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</si>
  <si>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</si>
  <si>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</si>
  <si>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</si>
  <si>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</si>
  <si>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</si>
  <si>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</si>
  <si>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</si>
  <si>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</si>
  <si>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</si>
  <si>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</si>
  <si>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</si>
  <si>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</si>
  <si>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</si>
  <si>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</si>
  <si>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</si>
  <si>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</si>
  <si>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</si>
  <si>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</si>
  <si>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</si>
  <si>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</si>
  <si>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</si>
  <si>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</si>
  <si>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</si>
  <si>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</si>
  <si>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</si>
  <si>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</si>
  <si>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</si>
  <si>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</si>
  <si>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</si>
  <si>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</si>
  <si>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</si>
  <si>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</si>
  <si>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</si>
  <si>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</si>
  <si>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</si>
  <si>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</si>
  <si>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</si>
  <si>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</si>
  <si>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</si>
  <si>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</si>
  <si>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</si>
  <si>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</si>
  <si>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</si>
  <si>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</si>
  <si>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</si>
  <si>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</si>
  <si>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</si>
  <si>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</si>
  <si>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</si>
  <si>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</si>
  <si>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</si>
  <si>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</si>
  <si>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</si>
  <si>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</si>
  <si>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</si>
  <si>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</si>
  <si>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</si>
  <si>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</si>
  <si>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</si>
  <si>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</si>
  <si>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</si>
  <si>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</si>
  <si>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</si>
  <si>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</si>
  <si>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</si>
  <si>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</si>
  <si>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</si>
  <si>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</si>
  <si>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</si>
  <si>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</si>
  <si>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</si>
  <si>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</si>
  <si>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</si>
  <si>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</si>
  <si>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</si>
  <si>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</si>
  <si>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</si>
  <si>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</si>
  <si>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</si>
  <si>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</si>
  <si>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</si>
  <si>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</si>
  <si>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</si>
  <si>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</si>
  <si>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</si>
  <si>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</si>
  <si>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</si>
  <si>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</si>
  <si>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</si>
  <si>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</si>
  <si>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</si>
  <si>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</si>
  <si>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</si>
  <si>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</si>
  <si>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</si>
  <si>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</si>
  <si>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</si>
  <si>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</si>
  <si>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</si>
  <si>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</si>
  <si>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</si>
  <si>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</si>
  <si>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</si>
  <si>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</si>
  <si>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</si>
  <si>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</si>
  <si>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</si>
  <si>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</si>
  <si>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</si>
  <si>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</si>
  <si>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</si>
  <si>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</si>
  <si>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</si>
  <si>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</si>
  <si>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</si>
  <si>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</si>
  <si>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</si>
  <si>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</si>
  <si>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</si>
  <si>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</si>
  <si>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</si>
  <si>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</si>
  <si>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</si>
  <si>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</si>
  <si>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</si>
  <si>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</si>
  <si>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</si>
  <si>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</si>
  <si>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</si>
  <si>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</si>
  <si>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</si>
  <si>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</si>
  <si>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</si>
  <si>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</si>
  <si>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</si>
  <si>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</si>
  <si>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</si>
  <si>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</si>
  <si>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</si>
  <si>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</si>
  <si>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</si>
  <si>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</si>
  <si>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</si>
  <si>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</si>
  <si>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</si>
  <si>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</si>
  <si>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</si>
  <si>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</si>
  <si>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</si>
  <si>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</si>
  <si>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</si>
  <si>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</si>
  <si>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</si>
  <si>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</si>
  <si>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</si>
  <si>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</si>
  <si>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</si>
  <si>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</si>
  <si>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</si>
  <si>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</si>
  <si>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</si>
  <si>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</si>
  <si>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</si>
  <si>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</si>
  <si>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</si>
  <si>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</si>
  <si>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</si>
  <si>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</si>
  <si>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</si>
  <si>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</si>
  <si>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</si>
  <si>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</si>
  <si>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</si>
  <si>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</si>
  <si>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</si>
  <si>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</si>
  <si>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</si>
  <si>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</si>
  <si>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</si>
  <si>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</si>
  <si>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</si>
  <si>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</si>
  <si>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</si>
  <si>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</si>
  <si>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</si>
  <si>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</si>
  <si>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</si>
  <si>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</si>
  <si>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</si>
  <si>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</si>
  <si>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</si>
  <si>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</si>
  <si>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</si>
  <si>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</si>
  <si>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</si>
  <si>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</si>
  <si>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</si>
  <si>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</si>
  <si>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</si>
  <si>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</si>
  <si>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</si>
  <si>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</si>
  <si>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</si>
  <si>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</si>
  <si>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</si>
  <si>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</si>
  <si>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</si>
  <si>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</si>
  <si>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</si>
  <si>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</si>
  <si>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</si>
  <si>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</si>
  <si>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</si>
  <si>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</si>
  <si>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</si>
  <si>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</si>
  <si>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</si>
  <si>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</si>
  <si>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</si>
  <si>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</si>
  <si>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</si>
  <si>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</si>
  <si>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</si>
  <si>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</si>
  <si>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</si>
  <si>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</si>
  <si>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</si>
  <si>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</si>
  <si>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</si>
  <si>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</si>
  <si>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</si>
  <si>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</si>
  <si>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</si>
  <si>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</si>
  <si>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</si>
  <si>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</si>
  <si>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</si>
  <si>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</si>
  <si>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</si>
  <si>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</si>
  <si>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</si>
  <si>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</si>
  <si>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</si>
  <si>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</si>
  <si>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</si>
  <si>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</si>
  <si>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</si>
  <si>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</si>
  <si>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</si>
  <si>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</si>
  <si>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</si>
  <si>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</si>
  <si>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</si>
  <si>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</si>
  <si>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</si>
  <si>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</si>
  <si>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</si>
  <si>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</si>
  <si>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</si>
  <si>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</si>
  <si>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</si>
  <si>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</si>
  <si>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</si>
  <si>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</si>
  <si>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</si>
  <si>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</si>
  <si>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</si>
  <si>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</si>
  <si>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</si>
  <si>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</si>
  <si>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</si>
  <si>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</si>
  <si>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</si>
  <si>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</si>
  <si>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</si>
  <si>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</si>
  <si>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</si>
  <si>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</si>
  <si>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</si>
  <si>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</si>
  <si>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</si>
  <si>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</si>
  <si>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</si>
  <si>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</si>
  <si>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</si>
  <si>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</si>
  <si>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</si>
  <si>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</si>
  <si>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</si>
  <si>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</si>
  <si>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</si>
  <si>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</si>
  <si>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</si>
  <si>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</si>
  <si>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</si>
  <si>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</si>
  <si>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</si>
  <si>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</si>
  <si>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</si>
  <si>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</si>
  <si>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</si>
  <si>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</si>
  <si>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</si>
  <si>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</si>
  <si>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</si>
  <si>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</si>
  <si>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</si>
  <si>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</si>
  <si>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</si>
  <si>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</si>
  <si>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</si>
  <si>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</si>
  <si>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</si>
  <si>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</si>
  <si>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</si>
  <si>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</si>
  <si>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</si>
  <si>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</si>
  <si>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</si>
  <si>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</si>
  <si>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</si>
  <si>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</si>
  <si>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</si>
  <si>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</si>
  <si>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</si>
  <si>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</si>
  <si>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</si>
  <si>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</si>
  <si>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</si>
  <si>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</si>
  <si>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</si>
  <si>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</si>
  <si>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</si>
  <si>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</si>
  <si>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</si>
  <si>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</si>
  <si>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</si>
  <si>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</si>
  <si>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</si>
  <si>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</si>
  <si>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</si>
  <si>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</si>
  <si>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</si>
  <si>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</si>
  <si>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</si>
  <si>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</si>
  <si>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</si>
  <si>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</si>
  <si>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</si>
  <si>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</si>
  <si>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</si>
  <si>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</si>
  <si>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</si>
  <si>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</si>
  <si>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</si>
  <si>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</si>
  <si>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</si>
  <si>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</si>
  <si>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</si>
  <si>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</si>
  <si>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</si>
  <si>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</si>
  <si>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</si>
  <si>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</si>
  <si>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</si>
  <si>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</si>
  <si>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</si>
  <si>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</si>
  <si>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</si>
  <si>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</si>
  <si>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</si>
  <si>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</si>
  <si>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</si>
  <si>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</si>
  <si>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</si>
  <si>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</si>
  <si>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</si>
  <si>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</si>
  <si>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</si>
  <si>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</si>
  <si>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</si>
  <si>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</si>
  <si>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</si>
  <si>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</si>
  <si>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</si>
  <si>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</si>
  <si>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</si>
  <si>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</si>
  <si>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</si>
  <si>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</si>
  <si>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</si>
  <si>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</si>
  <si>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</si>
  <si>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</si>
  <si>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</si>
  <si>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</si>
  <si>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</si>
  <si>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</si>
  <si>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</si>
  <si>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</si>
  <si>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</si>
  <si>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</si>
  <si>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</si>
  <si>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</si>
  <si>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</si>
  <si>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</si>
  <si>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</si>
  <si>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</si>
  <si>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</si>
  <si>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</si>
  <si>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</si>
  <si>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</si>
  <si>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</si>
  <si>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</si>
  <si>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</si>
  <si>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</si>
  <si>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</si>
  <si>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</si>
  <si>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</si>
  <si>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</si>
  <si>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</si>
  <si>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</si>
  <si>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</si>
  <si>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</si>
  <si>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</si>
  <si>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</si>
  <si>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</si>
  <si>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</si>
  <si>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</si>
  <si>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</si>
  <si>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</si>
  <si>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</si>
  <si>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</si>
  <si>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</si>
  <si>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</si>
  <si>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</si>
  <si>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</si>
  <si>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</si>
  <si>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</si>
  <si>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</si>
  <si>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</si>
  <si>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</si>
  <si>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</si>
  <si>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</si>
  <si>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</si>
  <si>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</si>
  <si>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</si>
  <si>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</si>
  <si>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</si>
  <si>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</si>
  <si>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</si>
  <si>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</si>
  <si>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</si>
  <si>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</si>
  <si>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</si>
  <si>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</si>
  <si>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</si>
  <si>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</si>
  <si>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</si>
  <si>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</si>
  <si>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</si>
  <si>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</si>
  <si>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</si>
  <si>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</si>
  <si>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</si>
  <si>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</si>
  <si>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</si>
  <si>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</si>
  <si>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</si>
  <si>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</si>
  <si>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</si>
  <si>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</si>
  <si>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</si>
  <si>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</si>
  <si>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</si>
  <si>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</si>
  <si>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</si>
  <si>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</si>
  <si>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</si>
  <si>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</si>
  <si>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</si>
  <si>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</si>
  <si>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</si>
  <si>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</si>
  <si>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</si>
  <si>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</si>
  <si>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</si>
  <si>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</si>
  <si>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</si>
  <si>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</si>
  <si>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</si>
  <si>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</si>
  <si>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</si>
  <si>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</si>
  <si>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</si>
  <si>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</si>
  <si>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</si>
  <si>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</si>
  <si>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</si>
  <si>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</si>
  <si>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</si>
  <si>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</si>
  <si>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</si>
  <si>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</si>
  <si>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</si>
  <si>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</si>
  <si>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</si>
  <si>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</si>
  <si>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</si>
  <si>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</si>
  <si>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</si>
  <si>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</si>
  <si>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</si>
  <si>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</si>
  <si>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</si>
  <si>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</si>
  <si>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</si>
  <si>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</si>
  <si>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</si>
  <si>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</si>
  <si>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</si>
  <si>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</si>
  <si>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</si>
  <si>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</si>
  <si>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</si>
  <si>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</si>
  <si>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</si>
  <si>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</si>
  <si>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</si>
  <si>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</si>
  <si>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</si>
  <si>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</si>
  <si>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</si>
  <si>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</si>
  <si>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</si>
  <si>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</si>
  <si>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</si>
  <si>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</si>
  <si>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</si>
  <si>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</si>
  <si>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</si>
  <si>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</si>
  <si>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</si>
  <si>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</si>
  <si>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</si>
  <si>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</si>
  <si>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</si>
  <si>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</si>
  <si>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</si>
  <si>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</si>
  <si>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</si>
  <si>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</si>
  <si>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</si>
  <si>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</si>
  <si>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</si>
  <si>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</si>
  <si>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</si>
  <si>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</si>
  <si>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</si>
  <si>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</si>
  <si>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</si>
  <si>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</si>
  <si>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</si>
  <si>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</si>
  <si>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</si>
  <si>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</si>
  <si>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</si>
  <si>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</si>
  <si>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</si>
  <si>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</si>
  <si>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</si>
  <si>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</si>
  <si>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</si>
  <si>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</si>
  <si>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</si>
  <si>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</si>
  <si>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</si>
  <si>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</si>
  <si>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</si>
  <si>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</si>
  <si>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</si>
  <si>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</si>
  <si>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</si>
  <si>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</si>
  <si>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</si>
  <si>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</si>
  <si>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</si>
  <si>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</si>
  <si>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</si>
  <si>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</si>
  <si>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</si>
  <si>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</si>
  <si>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</si>
  <si>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</si>
  <si>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</si>
  <si>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</si>
  <si>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</si>
  <si>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</si>
  <si>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</si>
  <si>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</si>
  <si>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</si>
  <si>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</si>
  <si>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</si>
  <si>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</si>
  <si>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</si>
  <si>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</si>
  <si>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</si>
  <si>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</si>
  <si>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</si>
  <si>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</si>
  <si>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</si>
  <si>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</si>
  <si>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</si>
  <si>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</si>
  <si>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</si>
  <si>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</si>
  <si>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</si>
  <si>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</si>
  <si>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</si>
  <si>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</si>
  <si>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</si>
  <si>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</si>
  <si>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</si>
  <si>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</si>
  <si>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</si>
  <si>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</si>
  <si>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</si>
  <si>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</si>
  <si>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</si>
  <si>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</si>
  <si>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</si>
  <si>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</si>
  <si>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</si>
  <si>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</si>
  <si>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</si>
  <si>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</si>
  <si>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</si>
  <si>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</si>
  <si>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</si>
  <si>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</si>
  <si>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</si>
  <si>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</si>
  <si>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</si>
  <si>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</si>
  <si>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</si>
  <si>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</si>
  <si>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</si>
  <si>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</si>
  <si>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</si>
  <si>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</si>
  <si>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</si>
  <si>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</si>
  <si>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</si>
  <si>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</si>
  <si>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</si>
  <si>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</si>
  <si>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</si>
  <si>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</si>
  <si>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</si>
  <si>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</si>
  <si>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</si>
  <si>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</si>
  <si>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</si>
  <si>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</si>
  <si>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</si>
  <si>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</si>
  <si>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</si>
  <si>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</si>
  <si>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</si>
  <si>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</si>
  <si>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</si>
  <si>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</si>
  <si>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</si>
  <si>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</si>
  <si>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</si>
  <si>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</si>
  <si>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</si>
  <si>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</si>
  <si>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</si>
  <si>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</si>
  <si>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</si>
  <si>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</si>
  <si>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</si>
  <si>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</si>
  <si>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</si>
  <si>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</si>
  <si>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</si>
  <si>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</si>
  <si>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</si>
  <si>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</si>
  <si>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</si>
  <si>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</si>
  <si>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</si>
  <si>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</si>
  <si>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</si>
  <si>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</si>
  <si>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</si>
  <si>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</si>
  <si>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</si>
  <si>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</si>
  <si>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</si>
  <si>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</si>
  <si>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</si>
  <si>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</si>
  <si>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</si>
  <si>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</si>
  <si>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</si>
  <si>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</si>
  <si>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</si>
  <si>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</si>
  <si>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</si>
  <si>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</si>
  <si>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</si>
  <si>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</si>
  <si>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</si>
  <si>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</si>
  <si>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</si>
  <si>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</si>
  <si>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</si>
  <si>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</si>
  <si>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</si>
  <si>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</si>
  <si>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</si>
  <si>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</si>
  <si>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</si>
  <si>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</si>
  <si>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</si>
  <si>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</si>
  <si>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</si>
  <si>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</si>
  <si>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</si>
  <si>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</si>
  <si>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</si>
  <si>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</si>
  <si>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</si>
  <si>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</si>
  <si>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</si>
  <si>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</si>
  <si>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</si>
  <si>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</si>
  <si>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</si>
  <si>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</si>
  <si>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</si>
  <si>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</si>
  <si>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</si>
  <si>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</si>
  <si>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</si>
  <si>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</si>
  <si>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</si>
  <si>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</si>
  <si>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</si>
  <si>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</si>
  <si>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</si>
  <si>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</si>
  <si>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</si>
  <si>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</si>
  <si>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</si>
  <si>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</si>
  <si>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</si>
  <si>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</si>
  <si>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</si>
  <si>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</si>
  <si>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</si>
  <si>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</si>
  <si>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</si>
  <si>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</si>
  <si>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</si>
  <si>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</si>
  <si>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</si>
  <si>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</si>
  <si>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</si>
  <si>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</si>
  <si>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</si>
  <si>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</si>
  <si>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</si>
  <si>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</si>
  <si>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</si>
  <si>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</si>
  <si>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</si>
  <si>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</si>
  <si>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</si>
  <si>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</si>
  <si>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</si>
  <si>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</si>
  <si>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</si>
  <si>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</si>
  <si>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</si>
  <si>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</si>
  <si>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</si>
  <si>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</si>
  <si>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</si>
  <si>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</si>
  <si>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</si>
  <si>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</si>
  <si>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</si>
  <si>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</si>
  <si>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</si>
  <si>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</si>
  <si>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</si>
  <si>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</si>
  <si>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</si>
  <si>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</si>
  <si>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</si>
  <si>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</si>
  <si>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</si>
  <si>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</si>
  <si>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</si>
  <si>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</si>
  <si>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</si>
  <si>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</si>
  <si>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</si>
  <si>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</si>
  <si>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</si>
  <si>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</si>
  <si>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</si>
  <si>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</si>
  <si>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</si>
  <si>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</si>
  <si>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</si>
  <si>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</si>
  <si>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</si>
  <si>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</si>
  <si>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</si>
  <si>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</si>
  <si>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</si>
  <si>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</si>
  <si>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</si>
  <si>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</si>
  <si>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</si>
  <si>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</si>
  <si>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</si>
  <si>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</si>
  <si>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</si>
  <si>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</si>
  <si>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</si>
  <si>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</si>
  <si>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</si>
  <si>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</si>
  <si>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</si>
  <si>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</si>
  <si>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</si>
  <si>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</si>
  <si>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</si>
  <si>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</si>
  <si>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</si>
  <si>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</si>
  <si>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</si>
  <si>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</si>
  <si>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</si>
  <si>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</si>
  <si>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</si>
  <si>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</si>
  <si>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</si>
  <si>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</si>
  <si>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</si>
  <si>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</si>
  <si>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</si>
  <si>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</si>
  <si>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</si>
  <si>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</si>
  <si>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</si>
  <si>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</si>
  <si>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</si>
  <si>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</si>
  <si>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</si>
  <si>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</si>
  <si>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</si>
  <si>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</si>
  <si>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</si>
  <si>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</si>
  <si>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</si>
  <si>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</si>
  <si>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</si>
  <si>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</si>
  <si>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</si>
  <si>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</si>
  <si>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</si>
  <si>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</si>
  <si>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</si>
  <si>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</si>
  <si>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</si>
  <si>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</si>
  <si>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</si>
  <si>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</si>
  <si>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</si>
  <si>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</si>
  <si>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</si>
  <si>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</si>
  <si>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</si>
  <si>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</si>
  <si>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</si>
  <si>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</si>
  <si>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</si>
  <si>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</si>
  <si>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</si>
  <si>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</si>
  <si>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</si>
  <si>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</si>
  <si>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</si>
  <si>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</si>
  <si>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</si>
  <si>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</si>
  <si>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</si>
  <si>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</si>
  <si>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</si>
  <si>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</si>
  <si>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</si>
  <si>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</si>
  <si>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</si>
  <si>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</si>
  <si>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</si>
  <si>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</si>
  <si>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</si>
  <si>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</si>
  <si>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</si>
  <si>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</si>
  <si>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</si>
  <si>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</si>
  <si>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</si>
  <si>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</si>
  <si>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</si>
  <si>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</si>
  <si>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</si>
  <si>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</si>
  <si>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</si>
  <si>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</si>
  <si>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</si>
  <si>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</si>
  <si>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</si>
  <si>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</si>
  <si>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</si>
  <si>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</si>
  <si>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</si>
  <si>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</si>
  <si>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</si>
  <si>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</si>
  <si>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</si>
  <si>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</si>
  <si>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</si>
  <si>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</si>
  <si>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</si>
  <si>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</si>
  <si>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</si>
  <si>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</si>
  <si>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</si>
  <si>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</si>
  <si>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</si>
  <si>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</si>
  <si>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</si>
  <si>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</si>
  <si>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</si>
  <si>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</si>
  <si>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</si>
  <si>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</si>
  <si>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</si>
  <si>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</si>
  <si>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</si>
  <si>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</si>
  <si>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</si>
  <si>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</si>
  <si>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</si>
  <si>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</si>
  <si>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</si>
  <si>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</si>
  <si>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</si>
  <si>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</si>
  <si>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</si>
  <si>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</si>
  <si>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</si>
  <si>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</si>
  <si>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</si>
  <si>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</si>
  <si>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</si>
  <si>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</si>
  <si>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</si>
  <si>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</si>
  <si>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</si>
  <si>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</si>
  <si>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</si>
  <si>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</si>
  <si>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</si>
  <si>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</si>
  <si>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</si>
  <si>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</si>
  <si>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</si>
  <si>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</si>
  <si>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</si>
  <si>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</si>
  <si>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</si>
  <si>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</si>
  <si>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</si>
  <si>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</si>
  <si>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</si>
  <si>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</si>
  <si>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</si>
  <si>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</si>
  <si>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</si>
  <si>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</si>
  <si>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</si>
  <si>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</si>
  <si>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</si>
  <si>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</si>
  <si>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</si>
  <si>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</si>
  <si>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</si>
  <si>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</si>
  <si>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</si>
  <si>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</si>
  <si>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</si>
  <si>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</si>
  <si>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</si>
  <si>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</si>
  <si>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</si>
  <si>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</si>
  <si>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</si>
  <si>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</si>
  <si>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</si>
  <si>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</si>
  <si>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</si>
  <si>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</si>
  <si>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</si>
  <si>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</si>
  <si>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</si>
  <si>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</si>
  <si>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</si>
  <si>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</si>
  <si>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</si>
  <si>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</si>
  <si>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</si>
  <si>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</si>
  <si>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</si>
  <si>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</si>
  <si>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</si>
  <si>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</si>
  <si>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</si>
  <si>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</si>
  <si>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</si>
  <si>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</si>
  <si>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</si>
  <si>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</si>
  <si>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</si>
  <si>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</si>
  <si>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</si>
  <si>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</si>
  <si>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</si>
  <si>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</si>
  <si>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</si>
  <si>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</si>
  <si>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</si>
  <si>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</si>
  <si>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</si>
  <si>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</si>
  <si>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</si>
  <si>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</si>
  <si>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</si>
  <si>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</si>
  <si>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</si>
  <si>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</si>
  <si>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</si>
  <si>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</si>
  <si>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</si>
  <si>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</si>
  <si>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</si>
  <si>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</si>
  <si>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</si>
  <si>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</si>
  <si>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</si>
  <si>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</si>
  <si>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</si>
  <si>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</si>
  <si>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</si>
  <si>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</si>
  <si>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</si>
  <si>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</si>
  <si>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</si>
  <si>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</si>
  <si>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</si>
  <si>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</si>
  <si>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</si>
  <si>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</si>
  <si>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</si>
  <si>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</si>
  <si>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</si>
  <si>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</si>
  <si>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</si>
  <si>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</si>
  <si>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</si>
  <si>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</si>
  <si>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</si>
  <si>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</si>
  <si>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</si>
  <si>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</si>
  <si>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</si>
  <si>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</si>
  <si>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</si>
  <si>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</si>
  <si>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</si>
  <si>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</si>
  <si>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</si>
  <si>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</si>
  <si>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</si>
  <si>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</si>
  <si>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</si>
  <si>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</si>
  <si>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</si>
  <si>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</si>
  <si>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</si>
  <si>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</si>
  <si>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</si>
  <si>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</si>
  <si>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</si>
  <si>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</si>
  <si>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</si>
  <si>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</si>
  <si>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</si>
  <si>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</si>
  <si>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</si>
  <si>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</si>
  <si>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</si>
  <si>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</si>
  <si>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</si>
  <si>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</si>
  <si>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</si>
  <si>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</si>
  <si>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</si>
  <si>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</si>
  <si>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</si>
  <si>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</si>
  <si>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</si>
  <si>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</si>
  <si>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</si>
  <si>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</si>
  <si>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</si>
  <si>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</si>
  <si>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</si>
  <si>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</si>
  <si>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</si>
  <si>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</si>
  <si>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</si>
  <si>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</si>
  <si>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</si>
  <si>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</si>
  <si>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</si>
  <si>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</si>
  <si>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</si>
  <si>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</si>
  <si>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</si>
  <si>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</si>
  <si>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</si>
  <si>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</si>
  <si>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</si>
  <si>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</si>
  <si>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</si>
  <si>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</si>
  <si>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</si>
  <si>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</si>
  <si>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</si>
  <si>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</si>
  <si>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</si>
  <si>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</si>
  <si>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</si>
  <si>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</si>
  <si>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</si>
  <si>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</si>
  <si>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</si>
  <si>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</si>
  <si>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</si>
  <si>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</si>
  <si>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</si>
  <si>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</si>
  <si>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</si>
  <si>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</si>
  <si>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</si>
  <si>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</si>
  <si>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</si>
  <si>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</si>
  <si>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</si>
  <si>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</si>
  <si>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</si>
  <si>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</si>
  <si>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</si>
  <si>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</si>
  <si>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</si>
  <si>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</si>
  <si>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</si>
  <si>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</si>
  <si>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</si>
  <si>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</si>
  <si>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</si>
  <si>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</si>
  <si>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</si>
  <si>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</si>
  <si>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</si>
  <si>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</si>
  <si>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</si>
  <si>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</si>
  <si>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</si>
  <si>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</si>
  <si>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</si>
  <si>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</si>
  <si>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</si>
  <si>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</si>
  <si>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</si>
  <si>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</si>
  <si>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</si>
  <si>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</si>
  <si>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</si>
  <si>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</si>
  <si>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</si>
  <si>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</si>
  <si>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</si>
  <si>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</si>
  <si>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</si>
  <si>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</si>
  <si>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</si>
  <si>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</si>
  <si>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</si>
  <si>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</si>
  <si>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</si>
  <si>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</si>
  <si>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</si>
  <si>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</si>
  <si>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</si>
  <si>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</si>
  <si>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</si>
  <si>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</si>
  <si>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</si>
  <si>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</si>
  <si>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</si>
  <si>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</si>
  <si>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</si>
  <si>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</si>
  <si>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</si>
  <si>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</si>
  <si>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</si>
  <si>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</si>
  <si>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</si>
  <si>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</si>
  <si>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</si>
  <si>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</si>
  <si>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</si>
  <si>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</si>
  <si>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</si>
  <si>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</si>
  <si>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</si>
  <si>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</si>
  <si>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</si>
  <si>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</si>
  <si>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</si>
  <si>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</si>
  <si>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</si>
  <si>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</si>
  <si>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</si>
  <si>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</si>
  <si>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</si>
  <si>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</si>
  <si>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</si>
  <si>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</si>
  <si>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</si>
  <si>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</si>
  <si>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</si>
  <si>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</si>
  <si>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</si>
  <si>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</si>
  <si>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</si>
  <si>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</si>
  <si>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</si>
  <si>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</si>
  <si>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</si>
  <si>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</si>
  <si>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</si>
  <si>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</si>
  <si>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</si>
  <si>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</si>
  <si>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</si>
  <si>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</si>
  <si>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</si>
  <si>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</si>
  <si>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</si>
  <si>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</si>
  <si>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</si>
  <si>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</si>
  <si>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</si>
  <si>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</si>
  <si>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</si>
  <si>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</si>
  <si>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</si>
  <si>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</si>
  <si>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</si>
  <si>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</si>
  <si>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</si>
  <si>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</si>
  <si>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</si>
  <si>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</si>
  <si>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</si>
  <si>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</si>
  <si>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</si>
  <si>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</si>
  <si>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</si>
  <si>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</si>
  <si>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</si>
  <si>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</si>
  <si>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</si>
  <si>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</si>
  <si>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</si>
  <si>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</si>
  <si>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</si>
  <si>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</si>
  <si>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</si>
  <si>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</si>
  <si>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</si>
  <si>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</si>
  <si>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</si>
  <si>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</si>
  <si>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</si>
  <si>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</si>
  <si>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</si>
  <si>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</si>
  <si>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</si>
  <si>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</si>
  <si>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</si>
  <si>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</si>
  <si>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</si>
  <si>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</si>
  <si>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</si>
  <si>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</si>
  <si>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</si>
  <si>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</si>
  <si>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</si>
  <si>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</si>
  <si>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</si>
  <si>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</si>
  <si>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</si>
  <si>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</si>
  <si>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</si>
  <si>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</si>
  <si>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</si>
  <si>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</si>
  <si>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</si>
  <si>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</si>
  <si>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</si>
  <si>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</si>
  <si>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</si>
  <si>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</si>
  <si>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</si>
  <si>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</si>
  <si>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</si>
  <si>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</si>
  <si>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</si>
  <si>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</si>
  <si>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</si>
  <si>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</si>
  <si>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</si>
  <si>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</si>
  <si>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</si>
  <si>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</si>
  <si>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</si>
  <si>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</si>
  <si>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</si>
  <si>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</si>
  <si>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</si>
  <si>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</si>
  <si>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</si>
  <si>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</si>
  <si>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</si>
  <si>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</si>
  <si>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</si>
  <si>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</si>
  <si>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</si>
  <si>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</si>
  <si>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</si>
  <si>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</si>
  <si>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</si>
  <si>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</si>
  <si>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</si>
  <si>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</si>
  <si>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</si>
  <si>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</si>
  <si>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</si>
  <si>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</si>
  <si>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</si>
  <si>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</si>
  <si>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</si>
  <si>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</si>
  <si>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</si>
  <si>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</si>
  <si>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</si>
  <si>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</si>
  <si>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</si>
  <si>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</si>
  <si>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</si>
  <si>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</si>
  <si>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</si>
  <si>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</si>
  <si>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</si>
  <si>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</si>
  <si>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</si>
  <si>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</si>
  <si>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</si>
  <si>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</si>
  <si>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</si>
  <si>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</si>
  <si>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</si>
  <si>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</si>
  <si>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</si>
  <si>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</si>
  <si>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</si>
  <si>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</si>
  <si>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</si>
  <si>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</si>
  <si>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</si>
  <si>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</si>
  <si>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</si>
  <si>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</si>
  <si>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</si>
  <si>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</si>
  <si>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</si>
  <si>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</si>
  <si>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</si>
  <si>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</si>
  <si>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</si>
  <si>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</si>
  <si>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</si>
  <si>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</si>
  <si>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</si>
  <si>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</si>
  <si>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</si>
  <si>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</si>
  <si>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</si>
  <si>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</si>
  <si>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</si>
  <si>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</si>
  <si>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</si>
  <si>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</si>
  <si>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</si>
  <si>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</si>
  <si>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</si>
  <si>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</si>
  <si>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</si>
  <si>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</si>
  <si>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</si>
  <si>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</si>
  <si>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</si>
  <si>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</si>
  <si>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</si>
  <si>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</si>
  <si>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</si>
  <si>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</si>
  <si>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</si>
  <si>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</si>
  <si>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</si>
  <si>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</si>
  <si>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</si>
  <si>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</si>
  <si>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</si>
  <si>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</si>
  <si>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</si>
  <si>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</si>
  <si>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</si>
  <si>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</si>
  <si>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</si>
  <si>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</si>
  <si>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</si>
  <si>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</si>
  <si>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</si>
  <si>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</si>
  <si>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</si>
  <si>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</si>
  <si>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</si>
  <si>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</si>
  <si>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</si>
  <si>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</si>
  <si>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</si>
  <si>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</si>
  <si>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</si>
  <si>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</si>
  <si>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</si>
  <si>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</si>
  <si>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</si>
  <si>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</si>
  <si>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</si>
  <si>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</si>
  <si>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</si>
  <si>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</si>
  <si>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</si>
  <si>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</si>
  <si>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</si>
  <si>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</si>
  <si>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</si>
  <si>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</si>
  <si>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</si>
  <si>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</si>
  <si>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</si>
  <si>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</si>
  <si>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</si>
  <si>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</si>
  <si>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</si>
  <si>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</si>
  <si>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</si>
  <si>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</si>
  <si>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</si>
  <si>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</si>
  <si>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</si>
  <si>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</si>
  <si>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</si>
  <si>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</si>
  <si>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</si>
  <si>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</si>
  <si>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</si>
  <si>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</si>
  <si>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</si>
  <si>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</si>
  <si>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</si>
  <si>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</si>
  <si>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</si>
  <si>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</si>
  <si>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</si>
  <si>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</si>
  <si>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</si>
  <si>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</si>
  <si>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</si>
  <si>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</si>
  <si>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</si>
  <si>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</si>
  <si>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</si>
  <si>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</si>
  <si>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</si>
  <si>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</si>
  <si>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</si>
  <si>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</si>
  <si>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</si>
  <si>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</si>
  <si>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</si>
  <si>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</si>
  <si>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</si>
  <si>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</si>
  <si>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</si>
  <si>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</si>
  <si>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</si>
  <si>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</si>
  <si>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</si>
  <si>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</si>
  <si>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</si>
  <si>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</si>
  <si>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</si>
  <si>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</si>
  <si>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</si>
  <si>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</si>
  <si>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</si>
  <si>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</si>
  <si>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</si>
  <si>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</si>
  <si>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</si>
  <si>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</si>
  <si>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</si>
  <si>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</si>
  <si>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</si>
  <si>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</si>
  <si>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</si>
  <si>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</si>
  <si>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</si>
  <si>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</si>
  <si>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</si>
  <si>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</si>
  <si>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</si>
  <si>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</si>
  <si>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</si>
  <si>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</si>
  <si>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</si>
  <si>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</si>
  <si>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</si>
  <si>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</si>
  <si>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</si>
  <si>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</si>
  <si>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</si>
  <si>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</si>
  <si>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</si>
  <si>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</si>
  <si>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</si>
  <si>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</si>
  <si>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</si>
  <si>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</si>
  <si>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</si>
  <si>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</si>
  <si>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</si>
  <si>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</si>
  <si>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</si>
  <si>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</si>
  <si>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</si>
  <si>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</si>
  <si>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</si>
  <si>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</si>
  <si>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</si>
  <si>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</si>
  <si>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</si>
  <si>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</si>
  <si>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</si>
  <si>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</si>
  <si>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</si>
  <si>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</si>
  <si>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</si>
  <si>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</si>
  <si>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</si>
  <si>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</si>
  <si>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</si>
  <si>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</si>
  <si>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</si>
  <si>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</si>
  <si>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</si>
  <si>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</si>
  <si>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</si>
  <si>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</si>
  <si>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</si>
  <si>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</si>
  <si>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</si>
  <si>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</si>
  <si>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</si>
  <si>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</si>
  <si>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</si>
  <si>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</si>
  <si>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</si>
  <si>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</si>
  <si>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</si>
  <si>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</si>
  <si>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</si>
  <si>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</si>
  <si>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</si>
  <si>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</si>
  <si>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</si>
  <si>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</si>
  <si>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</si>
  <si>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</si>
  <si>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</si>
  <si>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</si>
  <si>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</si>
  <si>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</si>
  <si>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</si>
  <si>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</si>
  <si>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</si>
  <si>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</si>
  <si>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</si>
  <si>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</si>
  <si>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</si>
  <si>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</si>
  <si>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</si>
  <si>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</si>
  <si>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</si>
  <si>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</si>
  <si>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</si>
  <si>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</si>
  <si>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</si>
  <si>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</si>
  <si>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</si>
  <si>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</si>
  <si>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</si>
  <si>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</si>
  <si>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</si>
  <si>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</si>
  <si>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</si>
  <si>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</si>
  <si>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</si>
  <si>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</si>
  <si>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</si>
  <si>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</si>
  <si>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</si>
  <si>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</si>
  <si>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</si>
  <si>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</si>
  <si>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</si>
  <si>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</si>
  <si>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</si>
  <si>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</si>
  <si>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</si>
  <si>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</si>
  <si>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</si>
  <si>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</si>
  <si>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</si>
  <si>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</si>
  <si>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</si>
  <si>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</si>
  <si>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</si>
  <si>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</si>
  <si>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</si>
  <si>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</si>
  <si>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</si>
  <si>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</si>
  <si>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</si>
  <si>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</si>
  <si>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</si>
  <si>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</si>
  <si>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</si>
  <si>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</si>
  <si>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</si>
  <si>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</si>
  <si>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</si>
  <si>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</si>
  <si>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</si>
  <si>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</si>
  <si>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</si>
  <si>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</si>
  <si>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</si>
  <si>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</si>
  <si>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</si>
  <si>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</si>
  <si>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</si>
  <si>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</si>
  <si>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</si>
  <si>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</si>
  <si>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</si>
  <si>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</si>
  <si>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</si>
  <si>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</si>
  <si>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</si>
  <si>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</si>
  <si>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</si>
  <si>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</si>
  <si>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</si>
  <si>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</si>
  <si>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</si>
  <si>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</si>
  <si>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</si>
  <si>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</si>
  <si>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</si>
  <si>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</si>
  <si>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</si>
  <si>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</si>
  <si>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</si>
  <si>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</si>
  <si>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</si>
  <si>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</si>
  <si>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</si>
  <si>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</si>
  <si>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</si>
  <si>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</si>
  <si>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</si>
  <si>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</si>
  <si>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</si>
  <si>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</si>
  <si>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</si>
  <si>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</si>
  <si>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</si>
  <si>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</si>
  <si>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</si>
  <si>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</si>
  <si>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</si>
  <si>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</si>
  <si>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</si>
  <si>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</si>
  <si>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</si>
  <si>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</si>
  <si>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</si>
  <si>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</si>
  <si>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</si>
  <si>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</si>
  <si>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</si>
  <si>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</si>
  <si>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</si>
  <si>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</si>
  <si>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</si>
  <si>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</si>
  <si>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</si>
  <si>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</si>
  <si>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</si>
  <si>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</si>
  <si>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</si>
  <si>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</si>
  <si>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</si>
  <si>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</si>
  <si>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</si>
  <si>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</si>
  <si>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</si>
  <si>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</si>
  <si>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</si>
  <si>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</si>
  <si>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</si>
  <si>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</si>
  <si>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</si>
  <si>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</si>
  <si>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</si>
  <si>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</si>
  <si>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</si>
  <si>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</si>
  <si>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</si>
  <si>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</si>
  <si>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</si>
  <si>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</si>
  <si>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</si>
  <si>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</si>
  <si>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</si>
  <si>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</si>
  <si>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</si>
  <si>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</si>
  <si>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</si>
  <si>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</si>
  <si>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</si>
  <si>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</si>
  <si>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</si>
  <si>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</si>
  <si>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</si>
  <si>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</si>
  <si>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</si>
  <si>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</si>
  <si>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</si>
  <si>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</si>
  <si>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</si>
  <si>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</si>
  <si>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</si>
  <si>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</si>
  <si>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</si>
  <si>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</si>
  <si>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</si>
  <si>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</si>
  <si>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</si>
  <si>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</si>
  <si>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</si>
  <si>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</si>
  <si>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</si>
  <si>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</si>
  <si>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</si>
  <si>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</si>
  <si>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</si>
  <si>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</si>
  <si>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</si>
  <si>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</si>
  <si>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</si>
  <si>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</si>
  <si>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</si>
  <si>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</si>
  <si>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</si>
  <si>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</si>
  <si>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</si>
  <si>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</si>
  <si>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</si>
  <si>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</si>
  <si>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</si>
  <si>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</si>
  <si>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</si>
  <si>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</si>
  <si>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</si>
  <si>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</si>
  <si>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</si>
  <si>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</si>
  <si>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</si>
  <si>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</si>
  <si>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</si>
  <si>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</si>
  <si>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</si>
  <si>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</si>
  <si>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</si>
  <si>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</si>
  <si>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</si>
  <si>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</si>
  <si>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</si>
  <si>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</si>
  <si>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</si>
  <si>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</si>
  <si>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</si>
  <si>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</si>
  <si>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</si>
  <si>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</si>
  <si>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</si>
  <si>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</si>
  <si>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</si>
  <si>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</si>
  <si>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</si>
  <si>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</si>
  <si>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</si>
  <si>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</si>
  <si>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</si>
  <si>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</si>
  <si>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</si>
  <si>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</si>
  <si>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</si>
  <si>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</si>
  <si>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</si>
  <si>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</si>
  <si>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</si>
  <si>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</si>
  <si>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</si>
  <si>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</si>
  <si>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</si>
  <si>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</si>
  <si>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</si>
  <si>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</si>
  <si>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</si>
  <si>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</si>
  <si>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</si>
  <si>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</si>
  <si>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</si>
  <si>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</si>
  <si>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</si>
  <si>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</si>
  <si>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</si>
  <si>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</si>
  <si>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</si>
  <si>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</si>
  <si>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</si>
  <si>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</si>
  <si>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</si>
  <si>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</si>
  <si>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</si>
  <si>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</si>
  <si>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</si>
  <si>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</si>
  <si>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</si>
  <si>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</si>
  <si>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</si>
  <si>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</si>
  <si>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</si>
  <si>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</si>
  <si>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</si>
  <si>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</si>
  <si>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</si>
  <si>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</si>
  <si>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</si>
  <si>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</si>
  <si>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</si>
  <si>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</si>
  <si>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</si>
  <si>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</si>
  <si>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</si>
  <si>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</si>
  <si>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</si>
  <si>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</si>
  <si>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</si>
  <si>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</si>
  <si>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</si>
  <si>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</si>
  <si>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</si>
  <si>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</si>
  <si>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</si>
  <si>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</si>
  <si>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</si>
  <si>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</si>
  <si>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</si>
  <si>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</si>
  <si>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</si>
  <si>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</si>
  <si>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</si>
  <si>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</si>
  <si>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</si>
  <si>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</si>
  <si>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</si>
  <si>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</si>
  <si>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</si>
  <si>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</si>
  <si>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</si>
  <si>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</si>
  <si>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</si>
  <si>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</si>
  <si>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</si>
  <si>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</si>
  <si>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</si>
  <si>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</si>
  <si>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</si>
  <si>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</si>
  <si>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</si>
  <si>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</si>
  <si>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</si>
  <si>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</si>
  <si>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</si>
  <si>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</si>
  <si>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</si>
  <si>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</si>
  <si>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</si>
  <si>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</si>
  <si>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</si>
  <si>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</si>
  <si>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</si>
  <si>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</si>
  <si>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</si>
  <si>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</si>
  <si>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</si>
  <si>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</si>
  <si>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</si>
  <si>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</si>
  <si>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</si>
  <si>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</si>
  <si>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</si>
  <si>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</si>
  <si>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</si>
  <si>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</si>
  <si>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</si>
  <si>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</si>
  <si>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</si>
  <si>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</si>
  <si>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</si>
  <si>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</si>
  <si>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</si>
  <si>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</si>
  <si>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</si>
  <si>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</si>
  <si>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</si>
  <si>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</si>
  <si>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</si>
  <si>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</si>
  <si>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</si>
  <si>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</si>
  <si>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</si>
  <si>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</si>
  <si>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</si>
  <si>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</si>
  <si>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</si>
  <si>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</si>
  <si>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</si>
  <si>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</si>
  <si>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</si>
  <si>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</si>
  <si>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</si>
  <si>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</si>
  <si>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</si>
  <si>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</si>
  <si>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</si>
  <si>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</si>
  <si>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</si>
  <si>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</si>
  <si>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</si>
  <si>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</si>
  <si>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</si>
  <si>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</si>
  <si>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</si>
  <si>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</si>
  <si>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</si>
  <si>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</si>
  <si>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</si>
  <si>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</si>
  <si>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</si>
  <si>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</si>
  <si>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</si>
  <si>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</si>
  <si>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</si>
  <si>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</si>
  <si>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</si>
  <si>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</si>
  <si>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</si>
  <si>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</si>
  <si>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</si>
  <si>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</si>
  <si>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</si>
  <si>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</si>
  <si>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</si>
  <si>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</si>
  <si>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</si>
  <si>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</si>
  <si>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</si>
  <si>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</si>
  <si>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</si>
  <si>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</si>
  <si>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</si>
  <si>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</si>
  <si>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</si>
  <si>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</si>
  <si>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</si>
  <si>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</si>
  <si>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</si>
  <si>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</si>
  <si>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</si>
  <si>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</si>
  <si>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</si>
  <si>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</si>
  <si>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</si>
  <si>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</si>
  <si>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</si>
  <si>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</si>
  <si>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</si>
  <si>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</si>
  <si>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</si>
  <si>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</si>
  <si>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</si>
  <si>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</si>
  <si>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</si>
  <si>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</si>
  <si>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</si>
  <si>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</si>
  <si>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</si>
  <si>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</si>
  <si>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</si>
  <si>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</si>
  <si>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</si>
  <si>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</si>
  <si>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</si>
  <si>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</si>
  <si>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</si>
  <si>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</si>
  <si>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</si>
  <si>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</si>
  <si>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</si>
  <si>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</si>
  <si>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</si>
  <si>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</si>
  <si>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</si>
  <si>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</si>
  <si>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</si>
  <si>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</si>
  <si>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</si>
  <si>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</si>
  <si>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</si>
  <si>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</si>
  <si>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</si>
  <si>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</si>
  <si>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</si>
  <si>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</si>
  <si>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</si>
  <si>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</si>
  <si>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</si>
  <si>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</si>
  <si>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</si>
  <si>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</si>
  <si>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</si>
  <si>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</si>
  <si>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</si>
  <si>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</si>
  <si>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</si>
  <si>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</si>
  <si>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</si>
  <si>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</si>
  <si>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</si>
  <si>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</si>
  <si>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</si>
  <si>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</si>
  <si>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</si>
  <si>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</si>
  <si>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</si>
  <si>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</si>
  <si>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</si>
  <si>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</si>
  <si>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</si>
  <si>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</si>
  <si>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</si>
  <si>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</si>
  <si>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</si>
  <si>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</si>
  <si>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</si>
  <si>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</si>
  <si>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</si>
  <si>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</si>
  <si>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</si>
  <si>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</si>
  <si>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</si>
  <si>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</si>
  <si>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</si>
  <si>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</si>
  <si>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</si>
  <si>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</si>
  <si>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</si>
  <si>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</si>
  <si>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</si>
  <si>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</si>
  <si>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</si>
  <si>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</si>
  <si>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</si>
  <si>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</si>
  <si>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</si>
  <si>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</si>
  <si>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</si>
  <si>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</si>
  <si>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</si>
  <si>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</si>
  <si>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</si>
  <si>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</si>
  <si>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</si>
  <si>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</si>
  <si>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</si>
  <si>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</si>
  <si>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</si>
  <si>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</si>
  <si>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</si>
  <si>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</si>
  <si>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</si>
  <si>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</si>
  <si>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</si>
  <si>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</si>
  <si>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</si>
  <si>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</si>
  <si>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</si>
  <si>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</si>
  <si>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</si>
  <si>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</si>
  <si>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</si>
  <si>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</si>
  <si>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</si>
  <si>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</si>
  <si>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</si>
  <si>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</si>
  <si>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</si>
  <si>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</si>
  <si>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</si>
  <si>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</si>
  <si>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</si>
  <si>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</si>
  <si>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</si>
  <si>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</si>
  <si>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</si>
  <si>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</si>
  <si>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</si>
  <si>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</si>
  <si>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</si>
  <si>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</si>
  <si>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</si>
  <si>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</si>
  <si>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</si>
  <si>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</si>
  <si>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</si>
  <si>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</si>
  <si>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</si>
  <si>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</si>
  <si>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</si>
  <si>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</si>
  <si>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</si>
  <si>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</si>
  <si>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</si>
  <si>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</si>
  <si>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</si>
  <si>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</si>
  <si>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</si>
  <si>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</si>
  <si>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</si>
  <si>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</si>
  <si>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</si>
  <si>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</si>
  <si>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</si>
  <si>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</si>
  <si>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</si>
  <si>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</si>
  <si>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</si>
  <si>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</si>
  <si>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</si>
  <si>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</si>
  <si>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</si>
  <si>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</si>
  <si>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</si>
  <si>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</si>
  <si>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</si>
  <si>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</si>
  <si>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</si>
  <si>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</si>
  <si>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</si>
  <si>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</si>
  <si>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</si>
  <si>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</si>
  <si>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</si>
  <si>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</si>
  <si>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</si>
  <si>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</si>
  <si>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</si>
  <si>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</si>
  <si>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</si>
  <si>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</si>
  <si>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</si>
  <si>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</si>
  <si>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</si>
  <si>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</si>
  <si>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</si>
  <si>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</si>
  <si>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</si>
  <si>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</si>
  <si>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</si>
  <si>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</si>
  <si>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</si>
  <si>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</si>
  <si>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</si>
  <si>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</si>
  <si>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</si>
  <si>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</si>
  <si>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</si>
  <si>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</si>
  <si>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</si>
  <si>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</si>
  <si>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</si>
  <si>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</si>
  <si>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</si>
  <si>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</si>
  <si>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</si>
  <si>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</si>
  <si>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</si>
  <si>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</si>
  <si>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</si>
  <si>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</si>
  <si>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</si>
  <si>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</si>
  <si>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</si>
  <si>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</si>
  <si>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</si>
  <si>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</si>
  <si>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</si>
  <si>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</si>
  <si>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</si>
  <si>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</si>
  <si>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</si>
  <si>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</si>
  <si>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</si>
  <si>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</si>
  <si>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</si>
  <si>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</si>
  <si>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</si>
  <si>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</si>
  <si>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</si>
  <si>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</si>
  <si>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</si>
  <si>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</si>
  <si>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</si>
  <si>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</si>
  <si>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</si>
  <si>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</si>
  <si>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</si>
  <si>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</si>
  <si>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</si>
  <si>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</si>
  <si>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</si>
  <si>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</si>
  <si>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</si>
  <si>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</si>
  <si>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</si>
  <si>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</si>
  <si>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</si>
  <si>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</si>
  <si>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</si>
  <si>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</si>
  <si>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</si>
  <si>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</si>
  <si>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</si>
  <si>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</si>
  <si>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</si>
  <si>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</si>
  <si>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</si>
  <si>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</si>
  <si>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</si>
  <si>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</si>
  <si>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</si>
  <si>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</si>
  <si>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</si>
  <si>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</si>
  <si>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</si>
  <si>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</si>
  <si>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</si>
  <si>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</si>
  <si>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</si>
  <si>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</si>
  <si>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</si>
  <si>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</si>
  <si>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</si>
  <si>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</si>
  <si>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</si>
  <si>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</si>
  <si>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</si>
  <si>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</si>
  <si>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</si>
  <si>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</si>
  <si>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</si>
  <si>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</si>
  <si>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</si>
  <si>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</si>
  <si>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</si>
  <si>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</si>
  <si>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</si>
  <si>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</si>
  <si>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</si>
  <si>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</si>
  <si>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</si>
  <si>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</si>
  <si>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</si>
  <si>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</si>
  <si>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</si>
  <si>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</si>
  <si>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</si>
  <si>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</si>
  <si>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</si>
  <si>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</si>
  <si>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</si>
  <si>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</si>
  <si>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</si>
  <si>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</si>
  <si>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</si>
  <si>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</si>
  <si>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</si>
  <si>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</si>
  <si>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</si>
  <si>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</si>
  <si>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</si>
  <si>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</si>
  <si>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</si>
  <si>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</si>
  <si>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</si>
  <si>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</si>
  <si>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</si>
  <si>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</si>
  <si>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</si>
  <si>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</si>
  <si>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</si>
  <si>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</si>
  <si>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</si>
  <si>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</si>
  <si>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</si>
  <si>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</si>
  <si>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</si>
  <si>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</si>
  <si>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</si>
  <si>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</si>
  <si>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</si>
  <si>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</si>
  <si>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</si>
  <si>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</si>
  <si>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</si>
  <si>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</si>
  <si>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</si>
  <si>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</si>
  <si>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</si>
  <si>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</si>
  <si>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</si>
  <si>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</si>
  <si>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</si>
  <si>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</si>
  <si>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</si>
  <si>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</si>
  <si>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</si>
  <si>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</si>
  <si>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</si>
  <si>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</si>
  <si>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</si>
  <si>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</si>
  <si>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</si>
  <si>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</si>
  <si>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</si>
  <si>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</si>
  <si>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</si>
  <si>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</si>
  <si>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</si>
  <si>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</si>
  <si>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</si>
  <si>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</si>
  <si>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</si>
  <si>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</si>
  <si>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</si>
  <si>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</si>
  <si>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</si>
  <si>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</si>
  <si>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</si>
  <si>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</si>
  <si>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</si>
  <si>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</si>
  <si>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</si>
  <si>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</si>
  <si>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</si>
  <si>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</si>
  <si>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</si>
  <si>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</si>
  <si>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</si>
  <si>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</si>
  <si>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</si>
  <si>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</si>
  <si>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</si>
  <si>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</si>
  <si>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</si>
  <si>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</si>
  <si>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</si>
  <si>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</si>
  <si>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</si>
  <si>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</si>
  <si>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</si>
  <si>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</si>
  <si>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</si>
  <si>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</si>
  <si>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</si>
  <si>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</si>
  <si>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</si>
  <si>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</si>
  <si>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</si>
  <si>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</si>
  <si>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</si>
  <si>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</si>
  <si>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</si>
  <si>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</si>
  <si>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</si>
  <si>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</si>
  <si>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</si>
  <si>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</si>
  <si>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</si>
  <si>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</si>
  <si>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</si>
  <si>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</si>
  <si>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</si>
  <si>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</si>
  <si>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</si>
  <si>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</si>
  <si>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</si>
  <si>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</si>
  <si>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</si>
  <si>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</si>
  <si>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</si>
  <si>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</si>
  <si>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</si>
  <si>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</si>
  <si>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</si>
  <si>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</si>
  <si>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</si>
  <si>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</si>
  <si>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</si>
  <si>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</si>
  <si>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</si>
  <si>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</si>
  <si>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</si>
  <si>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</si>
  <si>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</si>
  <si>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</si>
  <si>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</si>
  <si>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</si>
  <si>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</si>
  <si>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</si>
  <si>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</si>
  <si>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</si>
  <si>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</si>
  <si>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</si>
  <si>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</si>
  <si>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</si>
  <si>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</si>
  <si>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</si>
  <si>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</si>
  <si>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</si>
  <si>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</si>
  <si>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</si>
  <si>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</si>
  <si>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</si>
  <si>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</si>
  <si>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</si>
  <si>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</si>
  <si>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</si>
  <si>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</si>
  <si>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</si>
  <si>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</si>
  <si>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</si>
  <si>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</si>
  <si>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</si>
  <si>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</si>
  <si>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</si>
  <si>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</si>
  <si>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</si>
  <si>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</si>
  <si>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</si>
  <si>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</si>
  <si>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</si>
  <si>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</si>
  <si>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</si>
  <si>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</si>
  <si>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</si>
  <si>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</si>
  <si>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</si>
  <si>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</si>
  <si>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</si>
  <si>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</si>
  <si>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</si>
  <si>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</si>
  <si>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</si>
  <si>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</si>
  <si>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</si>
  <si>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</si>
  <si>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</si>
  <si>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</si>
  <si>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</si>
  <si>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</si>
  <si>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</si>
  <si>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</si>
  <si>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</si>
  <si>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</si>
  <si>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</si>
  <si>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</si>
  <si>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</si>
  <si>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</si>
  <si>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</si>
  <si>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</si>
  <si>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</si>
  <si>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</si>
  <si>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</si>
  <si>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</si>
  <si>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</si>
  <si>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</si>
  <si>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</si>
  <si>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</si>
  <si>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</si>
  <si>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</si>
  <si>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</si>
  <si>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</si>
  <si>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</si>
  <si>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</si>
  <si>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</si>
  <si>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</si>
  <si>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</si>
  <si>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</si>
  <si>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</si>
  <si>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</si>
  <si>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</si>
  <si>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</si>
  <si>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</si>
  <si>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</si>
  <si>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</si>
  <si>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</si>
  <si>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</si>
  <si>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</si>
  <si>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</si>
  <si>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</si>
  <si>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</si>
  <si>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</si>
  <si>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</si>
  <si>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</si>
  <si>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</si>
  <si>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</si>
  <si>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</si>
  <si>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</si>
  <si>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</si>
  <si>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</si>
  <si>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</si>
  <si>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</si>
  <si>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</si>
  <si>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</si>
  <si>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</si>
  <si>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</si>
  <si>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</si>
  <si>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</si>
  <si>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</si>
  <si>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</si>
  <si>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</si>
  <si>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</si>
  <si>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</si>
  <si>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</si>
  <si>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</si>
  <si>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</si>
  <si>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</si>
  <si>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</si>
  <si>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</si>
  <si>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</si>
  <si>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</si>
  <si>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</si>
  <si>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</si>
  <si>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</si>
  <si>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</si>
  <si>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</si>
  <si>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</si>
  <si>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</si>
  <si>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</si>
  <si>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</si>
  <si>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</si>
  <si>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</si>
  <si>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</si>
  <si>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</si>
  <si>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</si>
  <si>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</si>
  <si>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</si>
  <si>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</si>
  <si>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</si>
  <si>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</si>
  <si>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</si>
  <si>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</si>
  <si>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</si>
  <si>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</si>
  <si>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</si>
  <si>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</si>
  <si>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</si>
  <si>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</si>
  <si>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</si>
  <si>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</si>
  <si>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</si>
  <si>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</si>
  <si>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</si>
  <si>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</si>
  <si>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</si>
  <si>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</si>
  <si>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</si>
  <si>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</si>
  <si>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</si>
  <si>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</si>
  <si>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</si>
  <si>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</si>
  <si>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</si>
  <si>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</si>
  <si>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</si>
  <si>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</si>
  <si>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</si>
  <si>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</si>
  <si>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</si>
  <si>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</si>
  <si>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</si>
  <si>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</si>
  <si>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</si>
  <si>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</si>
  <si>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</si>
  <si>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</si>
  <si>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</si>
  <si>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</si>
  <si>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</si>
  <si>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</si>
  <si>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</si>
  <si>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</si>
  <si>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</si>
  <si>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</si>
  <si>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</si>
  <si>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</si>
  <si>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</si>
  <si>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</si>
  <si>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</si>
  <si>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</si>
  <si>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</si>
  <si>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</si>
  <si>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</si>
  <si>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</si>
  <si>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</si>
  <si>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</si>
  <si>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</si>
  <si>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</si>
  <si>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</si>
  <si>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</si>
  <si>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</si>
  <si>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</si>
  <si>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</si>
  <si>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</si>
  <si>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</si>
  <si>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</si>
  <si>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</si>
  <si>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</si>
  <si>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</si>
  <si>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</si>
  <si>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</si>
  <si>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</si>
  <si>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</si>
  <si>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</si>
  <si>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</si>
  <si>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</si>
  <si>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</si>
  <si>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</si>
  <si>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</si>
  <si>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</si>
  <si>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</si>
  <si>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</si>
  <si>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</si>
  <si>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</si>
  <si>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</si>
  <si>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</si>
  <si>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</si>
  <si>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</si>
  <si>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</si>
  <si>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</si>
  <si>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</si>
  <si>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</si>
  <si>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</si>
  <si>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</si>
  <si>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</si>
  <si>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</si>
  <si>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</si>
  <si>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</si>
  <si>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</si>
  <si>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</si>
  <si>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</si>
  <si>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</si>
  <si>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</si>
  <si>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</si>
  <si>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</si>
  <si>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</si>
  <si>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</si>
  <si>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</si>
  <si>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</si>
  <si>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</si>
  <si>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</si>
  <si>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</si>
  <si>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</si>
  <si>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</si>
  <si>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</si>
  <si>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</si>
  <si>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</si>
  <si>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</si>
  <si>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</si>
  <si>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</si>
  <si>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</si>
  <si>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</si>
  <si>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</si>
  <si>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</si>
  <si>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</si>
  <si>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</si>
  <si>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</si>
  <si>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</si>
  <si>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</si>
  <si>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</si>
  <si>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</si>
  <si>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</si>
  <si>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</si>
  <si>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</si>
  <si>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</si>
  <si>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</si>
  <si>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</si>
  <si>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</si>
  <si>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</si>
  <si>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</si>
  <si>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</si>
  <si>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</si>
  <si>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</si>
  <si>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</si>
  <si>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</si>
  <si>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</si>
  <si>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</si>
  <si>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</si>
  <si>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</si>
  <si>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</si>
  <si>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</si>
  <si>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</si>
  <si>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</si>
  <si>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</si>
  <si>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</si>
  <si>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</si>
  <si>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</si>
  <si>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</si>
  <si>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</si>
  <si>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</si>
  <si>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</si>
  <si>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</si>
  <si>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</si>
  <si>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</si>
  <si>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</si>
  <si>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</si>
  <si>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</si>
  <si>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</si>
  <si>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</si>
  <si>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</si>
  <si>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</si>
  <si>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</si>
  <si>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</si>
  <si>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</si>
  <si>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</si>
  <si>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</si>
  <si>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</si>
  <si>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</si>
  <si>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</si>
  <si>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</si>
  <si>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</si>
  <si>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</si>
  <si>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</si>
  <si>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</si>
  <si>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</si>
  <si>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</si>
  <si>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</si>
  <si>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</si>
  <si>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</si>
  <si>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</si>
  <si>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</si>
  <si>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</si>
  <si>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</si>
  <si>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</si>
  <si>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</si>
  <si>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</si>
  <si>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</si>
  <si>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</si>
  <si>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</si>
  <si>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</si>
  <si>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</si>
  <si>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</si>
  <si>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</si>
  <si>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</si>
  <si>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</si>
  <si>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</si>
  <si>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</si>
  <si>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</si>
  <si>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</si>
  <si>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</si>
  <si>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</si>
  <si>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</si>
  <si>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</si>
  <si>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</si>
  <si>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</si>
  <si>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</si>
  <si>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</si>
  <si>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</si>
  <si>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</si>
  <si>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</si>
  <si>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</si>
  <si>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</si>
  <si>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</si>
  <si>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</si>
  <si>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</si>
  <si>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</si>
  <si>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</si>
  <si>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</si>
  <si>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</si>
  <si>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</si>
  <si>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</si>
  <si>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</si>
  <si>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</si>
  <si>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</si>
  <si>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</si>
  <si>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</si>
  <si>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</si>
  <si>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</si>
  <si>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</si>
  <si>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</si>
  <si>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</si>
  <si>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</si>
  <si>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</si>
  <si>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</si>
  <si>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</si>
  <si>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</si>
  <si>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</si>
  <si>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</si>
  <si>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</si>
  <si>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</si>
  <si>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</si>
  <si>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</si>
  <si>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</si>
  <si>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</si>
  <si>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</si>
  <si>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</si>
  <si>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</si>
  <si>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</si>
  <si>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</si>
  <si>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</si>
  <si>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</si>
  <si>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</si>
  <si>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</si>
  <si>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</si>
  <si>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</si>
  <si>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</si>
  <si>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</si>
  <si>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</si>
  <si>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</si>
  <si>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</si>
  <si>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</si>
  <si>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</si>
  <si>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</si>
  <si>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</si>
  <si>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</si>
  <si>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</si>
  <si>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</si>
  <si>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</si>
  <si>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</si>
  <si>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</si>
  <si>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</si>
  <si>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</si>
  <si>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</si>
  <si>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</si>
  <si>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</si>
  <si>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</si>
  <si>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</si>
  <si>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</si>
  <si>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</si>
  <si>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</si>
  <si>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</si>
  <si>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</si>
  <si>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</si>
  <si>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</si>
  <si>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</si>
  <si>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</si>
  <si>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</si>
  <si>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</si>
  <si>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</si>
  <si>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</si>
  <si>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</si>
  <si>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</si>
  <si>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</si>
  <si>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</si>
  <si>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</si>
  <si>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</si>
  <si>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</si>
  <si>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</si>
  <si>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</si>
  <si>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</si>
  <si>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</si>
  <si>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</si>
  <si>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</si>
  <si>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</si>
  <si>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</si>
  <si>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</si>
  <si>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</si>
  <si>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</si>
  <si>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</si>
  <si>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</si>
  <si>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</si>
  <si>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</si>
  <si>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</si>
  <si>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</si>
  <si>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</si>
  <si>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</si>
  <si>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</si>
  <si>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</si>
  <si>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</si>
  <si>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</si>
  <si>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</si>
  <si>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</si>
  <si>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</si>
  <si>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</si>
  <si>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</si>
  <si>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</si>
  <si>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</si>
  <si>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</si>
  <si>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</si>
  <si>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</si>
  <si>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</si>
  <si>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</si>
  <si>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</si>
  <si>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</si>
  <si>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</si>
  <si>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</si>
  <si>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</si>
  <si>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</si>
  <si>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</si>
  <si>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</si>
  <si>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</si>
  <si>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</si>
  <si>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</si>
  <si>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</si>
  <si>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</si>
  <si>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</si>
  <si>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</si>
  <si>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</si>
  <si>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</si>
  <si>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</si>
  <si>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</si>
  <si>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</si>
  <si>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</si>
  <si>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</si>
  <si>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</si>
  <si>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</si>
  <si>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</si>
  <si>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</si>
  <si>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</si>
  <si>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</si>
  <si>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</si>
  <si>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</si>
  <si>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</si>
  <si>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</si>
  <si>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</si>
  <si>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</si>
  <si>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</si>
  <si>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</si>
  <si>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</si>
  <si>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</si>
  <si>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</si>
  <si>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</si>
  <si>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</si>
  <si>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</si>
  <si>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</si>
  <si>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</si>
  <si>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</si>
  <si>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</si>
  <si>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</si>
  <si>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</si>
  <si>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</si>
  <si>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</si>
  <si>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</si>
  <si>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</si>
  <si>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</si>
  <si>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</si>
  <si>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</si>
  <si>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</si>
  <si>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</si>
  <si>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</si>
  <si>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</si>
  <si>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</si>
  <si>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</si>
  <si>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</si>
  <si>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</si>
  <si>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</si>
  <si>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</si>
  <si>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</si>
  <si>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</si>
  <si>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</si>
  <si>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</si>
  <si>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</si>
  <si>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</si>
  <si>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</si>
  <si>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</si>
  <si>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</si>
  <si>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</si>
  <si>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</si>
  <si>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</si>
  <si>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</si>
  <si>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</si>
  <si>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</si>
  <si>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</si>
  <si>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</si>
  <si>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</si>
  <si>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</si>
  <si>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</si>
  <si>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</si>
  <si>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</si>
  <si>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</si>
  <si>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</si>
  <si>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</si>
  <si>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</si>
  <si>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</si>
  <si>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</si>
  <si>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</si>
  <si>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</si>
  <si>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</si>
  <si>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</si>
  <si>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</si>
  <si>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</si>
  <si>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</si>
  <si>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</si>
  <si>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</si>
  <si>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</si>
  <si>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</si>
  <si>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</si>
  <si>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</si>
  <si>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</si>
  <si>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</si>
  <si>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</si>
  <si>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</si>
  <si>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</si>
  <si>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</si>
  <si>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</si>
  <si>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</si>
  <si>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</si>
  <si>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</si>
  <si>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</si>
  <si>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</si>
  <si>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</si>
  <si>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</si>
  <si>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</si>
  <si>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</si>
  <si>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</si>
  <si>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</si>
  <si>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</si>
  <si>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</si>
  <si>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</si>
  <si>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</si>
  <si>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</si>
  <si>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</si>
  <si>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</si>
  <si>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</si>
  <si>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</si>
  <si>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</si>
  <si>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</si>
  <si>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</si>
  <si>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</si>
  <si>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</si>
  <si>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</si>
  <si>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</si>
  <si>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</si>
  <si>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</si>
  <si>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</si>
  <si>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</si>
  <si>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</si>
  <si>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</si>
  <si>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</si>
  <si>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</si>
  <si>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</si>
  <si>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</si>
  <si>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</si>
  <si>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</si>
  <si>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</si>
  <si>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</si>
  <si>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</si>
  <si>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</si>
  <si>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</si>
  <si>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</si>
  <si>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</si>
  <si>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</si>
  <si>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</si>
  <si>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</si>
  <si>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</si>
  <si>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</si>
  <si>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</si>
  <si>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</si>
  <si>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</si>
  <si>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</si>
  <si>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</si>
  <si>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</si>
  <si>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</si>
  <si>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</si>
  <si>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</si>
  <si>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</si>
  <si>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</si>
  <si>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</si>
  <si>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</si>
  <si>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</si>
  <si>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</si>
  <si>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</si>
  <si>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</si>
  <si>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</si>
  <si>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</si>
  <si>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</si>
  <si>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</si>
  <si>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</si>
  <si>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</si>
  <si>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</si>
  <si>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</si>
  <si>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</si>
  <si>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</si>
  <si>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</si>
  <si>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</si>
  <si>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</si>
  <si>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</si>
  <si>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</si>
  <si>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</si>
  <si>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</si>
  <si>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</si>
  <si>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</si>
  <si>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</si>
  <si>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</si>
  <si>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</si>
  <si>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</si>
  <si>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</si>
  <si>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</si>
  <si>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</si>
  <si>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</si>
  <si>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</si>
  <si>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</si>
  <si>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</si>
  <si>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</si>
  <si>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</si>
  <si>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</si>
  <si>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</si>
  <si>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</si>
  <si>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</si>
  <si>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</si>
  <si>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</si>
  <si>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</si>
  <si>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</si>
  <si>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</si>
  <si>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</si>
  <si>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</si>
  <si>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</si>
  <si>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</si>
  <si>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</si>
  <si>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</si>
  <si>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</si>
  <si>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</si>
  <si>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</si>
  <si>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</si>
  <si>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</si>
  <si>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</si>
  <si>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</si>
  <si>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</si>
  <si>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</si>
  <si>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</si>
  <si>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</si>
  <si>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</si>
  <si>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</si>
  <si>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</si>
  <si>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</si>
  <si>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</si>
  <si>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</si>
  <si>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</si>
  <si>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</si>
  <si>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</si>
  <si>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</si>
  <si>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</si>
  <si>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</si>
  <si>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</si>
  <si>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</si>
  <si>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</si>
  <si>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</si>
  <si>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</si>
  <si>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</si>
  <si>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</si>
  <si>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</si>
  <si>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</si>
  <si>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</si>
  <si>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</si>
  <si>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</si>
  <si>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</si>
  <si>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</si>
  <si>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</si>
  <si>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</si>
  <si>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</si>
  <si>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</si>
  <si>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</si>
  <si>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</si>
  <si>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</si>
  <si>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</si>
  <si>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</si>
  <si>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</si>
  <si>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</si>
  <si>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</si>
  <si>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</si>
  <si>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</si>
  <si>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</si>
  <si>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</si>
  <si>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</si>
  <si>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</si>
  <si>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</si>
  <si>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</si>
  <si>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</si>
  <si>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</si>
  <si>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</si>
  <si>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</si>
  <si>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</si>
  <si>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</si>
  <si>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</si>
  <si>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</si>
  <si>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</si>
  <si>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</si>
  <si>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</si>
  <si>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</si>
  <si>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</si>
  <si>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</si>
  <si>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</si>
  <si>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</si>
  <si>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</si>
  <si>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</si>
  <si>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</si>
  <si>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</si>
  <si>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</si>
  <si>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</si>
  <si>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</si>
  <si>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</si>
  <si>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</si>
  <si>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</si>
  <si>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</si>
  <si>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</si>
  <si>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</si>
  <si>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</si>
  <si>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</si>
  <si>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</si>
  <si>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</si>
  <si>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</si>
  <si>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</si>
  <si>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</si>
  <si>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</si>
  <si>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</si>
  <si>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</si>
  <si>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</si>
  <si>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</si>
  <si>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</si>
  <si>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</si>
  <si>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</si>
  <si>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</si>
  <si>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</si>
  <si>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</si>
  <si>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</si>
  <si>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</si>
  <si>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</si>
  <si>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</si>
  <si>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</si>
  <si>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</si>
  <si>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</si>
  <si>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</si>
  <si>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</si>
  <si>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</si>
  <si>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</si>
  <si>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</si>
  <si>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</si>
  <si>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</si>
  <si>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</si>
  <si>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</si>
  <si>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</si>
  <si>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</si>
  <si>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</si>
  <si>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</si>
  <si>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</si>
  <si>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</si>
  <si>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</si>
  <si>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</si>
  <si>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</si>
  <si>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</si>
  <si>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</si>
  <si>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</si>
  <si>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</si>
  <si>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</si>
  <si>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</si>
  <si>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</si>
  <si>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</si>
  <si>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</si>
  <si>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</si>
  <si>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</si>
  <si>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</si>
  <si>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</si>
  <si>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</si>
  <si>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</si>
  <si>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</si>
  <si>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</si>
  <si>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</si>
  <si>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</si>
  <si>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</si>
  <si>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</si>
  <si>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</si>
  <si>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</si>
  <si>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</si>
  <si>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</si>
  <si>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</si>
  <si>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</si>
  <si>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</si>
  <si>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</si>
  <si>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</si>
  <si>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</si>
  <si>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</si>
  <si>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</si>
  <si>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</si>
  <si>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</si>
  <si>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</si>
  <si>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</si>
  <si>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</si>
  <si>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</si>
  <si>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</si>
  <si>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</si>
  <si>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</si>
  <si>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</si>
  <si>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</si>
  <si>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</si>
  <si>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</si>
  <si>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</si>
  <si>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</si>
  <si>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</si>
  <si>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</si>
  <si>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</si>
  <si>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</si>
  <si>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</si>
  <si>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</si>
  <si>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</si>
  <si>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</si>
  <si>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</si>
  <si>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</si>
  <si>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</si>
  <si>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</si>
  <si>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</si>
  <si>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</si>
  <si>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</si>
  <si>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</si>
  <si>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</si>
  <si>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</si>
  <si>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</si>
  <si>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</si>
  <si>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</si>
  <si>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</si>
  <si>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</si>
  <si>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</si>
  <si>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</si>
  <si>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</si>
  <si>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</si>
  <si>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</si>
  <si>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</si>
  <si>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</si>
  <si>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</si>
  <si>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</si>
  <si>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</si>
  <si>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</si>
  <si>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</si>
  <si>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</si>
  <si>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</si>
  <si>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</si>
  <si>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</si>
  <si>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</si>
  <si>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</si>
  <si>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</si>
  <si>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</si>
  <si>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</si>
  <si>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</si>
  <si>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</si>
  <si>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</si>
  <si>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</si>
  <si>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</si>
  <si>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</si>
  <si>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</si>
  <si>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</si>
  <si>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</si>
  <si>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</si>
  <si>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</si>
  <si>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</si>
  <si>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</si>
  <si>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</si>
  <si>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</si>
  <si>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</si>
  <si>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</si>
  <si>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</si>
  <si>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</si>
  <si>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</si>
  <si>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</si>
  <si>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</si>
  <si>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</si>
  <si>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</si>
  <si>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</si>
  <si>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</si>
  <si>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</si>
  <si>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</si>
  <si>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</si>
  <si>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</si>
  <si>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</si>
  <si>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</si>
  <si>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</si>
  <si>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</si>
  <si>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</si>
  <si>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</si>
  <si>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</si>
  <si>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</si>
  <si>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</si>
  <si>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</si>
  <si>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</si>
  <si>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</si>
  <si>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</si>
  <si>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</si>
  <si>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</si>
  <si>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</si>
  <si>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</si>
  <si>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</si>
  <si>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</si>
  <si>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</si>
  <si>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</si>
  <si>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</si>
  <si>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</si>
  <si>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</si>
  <si>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</si>
  <si>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</si>
  <si>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</si>
  <si>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</si>
  <si>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</si>
  <si>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</si>
  <si>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</si>
  <si>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</si>
  <si>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</si>
  <si>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</si>
  <si>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</si>
  <si>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</si>
  <si>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</si>
  <si>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</si>
  <si>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</si>
  <si>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</si>
  <si>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</si>
  <si>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</si>
  <si>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</si>
  <si>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</si>
  <si>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</si>
  <si>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</si>
  <si>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</si>
  <si>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</si>
  <si>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</si>
  <si>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</si>
  <si>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</si>
  <si>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</si>
  <si>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</si>
  <si>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</si>
  <si>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</si>
  <si>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</si>
  <si>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</si>
  <si>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</si>
  <si>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</si>
  <si>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</si>
  <si>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</si>
  <si>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</si>
  <si>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</si>
  <si>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</si>
  <si>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</si>
  <si>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</si>
  <si>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</si>
  <si>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</si>
  <si>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</si>
  <si>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</si>
  <si>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</si>
  <si>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</si>
  <si>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</si>
  <si>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</si>
  <si>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</si>
  <si>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</si>
  <si>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</si>
  <si>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</si>
  <si>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</si>
  <si>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</si>
  <si>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</si>
  <si>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</si>
  <si>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</si>
  <si>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</si>
  <si>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</si>
  <si>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</si>
  <si>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</si>
  <si>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</si>
  <si>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</si>
  <si>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</si>
  <si>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</si>
  <si>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</si>
  <si>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</si>
  <si>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</si>
  <si>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</si>
  <si>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</si>
  <si>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</si>
  <si>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</si>
  <si>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</si>
  <si>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</si>
  <si>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</si>
  <si>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</si>
  <si>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</si>
  <si>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</si>
  <si>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</si>
  <si>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</si>
  <si>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</si>
  <si>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</si>
  <si>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</si>
  <si>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</si>
  <si>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</si>
  <si>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</si>
  <si>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</si>
  <si>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</si>
  <si>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</si>
  <si>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</si>
  <si>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</si>
  <si>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</si>
  <si>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</si>
  <si>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</si>
  <si>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</si>
  <si>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</si>
  <si>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</si>
  <si>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</si>
  <si>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</si>
  <si>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</si>
  <si>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</si>
  <si>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</si>
  <si>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</si>
  <si>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</si>
  <si>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</si>
  <si>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</si>
  <si>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</si>
  <si>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</si>
  <si>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</si>
  <si>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</si>
  <si>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</si>
  <si>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</si>
  <si>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</si>
  <si>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</si>
  <si>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</si>
  <si>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</si>
  <si>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</si>
  <si>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</si>
  <si>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</si>
  <si>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</si>
  <si>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</si>
  <si>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</si>
  <si>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</si>
  <si>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</si>
  <si>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</si>
  <si>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</si>
  <si>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</si>
  <si>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</si>
  <si>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</si>
  <si>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</si>
  <si>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</si>
  <si>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</si>
  <si>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</si>
  <si>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</si>
  <si>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</si>
  <si>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</si>
  <si>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</si>
  <si>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</si>
  <si>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</si>
  <si>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</si>
  <si>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</si>
  <si>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</si>
  <si>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</si>
  <si>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</si>
  <si>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</si>
  <si>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</si>
  <si>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</si>
  <si>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</si>
  <si>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</si>
  <si>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</si>
  <si>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</si>
  <si>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</si>
  <si>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</si>
  <si>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</si>
  <si>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</si>
  <si>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</si>
  <si>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</si>
  <si>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</si>
  <si>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</si>
  <si>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</si>
  <si>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</si>
  <si>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</si>
  <si>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</si>
  <si>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</si>
  <si>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</si>
  <si>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</si>
  <si>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</si>
  <si>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</si>
  <si>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</si>
  <si>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</si>
  <si>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</si>
  <si>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</si>
  <si>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</si>
  <si>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</si>
  <si>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</si>
  <si>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</si>
  <si>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</si>
  <si>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</si>
  <si>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</si>
  <si>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</si>
  <si>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</si>
  <si>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</si>
  <si>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</si>
  <si>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</si>
  <si>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</si>
  <si>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</si>
  <si>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</si>
  <si>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</si>
  <si>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</si>
  <si>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</si>
  <si>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</si>
  <si>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</si>
  <si>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</si>
  <si>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</si>
  <si>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</si>
  <si>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</si>
  <si>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</si>
  <si>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</si>
  <si>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</si>
  <si>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</si>
  <si>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</si>
  <si>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</si>
  <si>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</si>
  <si>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</si>
  <si>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</si>
  <si>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</si>
  <si>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</si>
  <si>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</si>
  <si>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</si>
  <si>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</si>
  <si>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</si>
  <si>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</si>
  <si>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</si>
  <si>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</si>
  <si>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</si>
  <si>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</si>
  <si>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</si>
  <si>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</si>
  <si>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</si>
  <si>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</si>
  <si>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</si>
  <si>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</si>
  <si>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</si>
  <si>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</si>
  <si>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</si>
  <si>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</si>
  <si>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</si>
  <si>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</si>
  <si>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</si>
  <si>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</si>
  <si>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</si>
  <si>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</si>
  <si>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</si>
  <si>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</si>
  <si>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</si>
  <si>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</si>
  <si>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</si>
  <si>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</si>
  <si>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</si>
  <si>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</si>
  <si>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</si>
  <si>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</si>
  <si>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</si>
  <si>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</si>
  <si>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</si>
  <si>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</si>
  <si>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</si>
  <si>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</si>
  <si>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</si>
  <si>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</si>
  <si>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</si>
  <si>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</si>
  <si>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</si>
  <si>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</si>
  <si>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</si>
  <si>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</si>
  <si>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</si>
  <si>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</si>
  <si>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</si>
  <si>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</si>
  <si>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</si>
  <si>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</si>
  <si>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</si>
  <si>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</si>
  <si>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</si>
  <si>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</si>
  <si>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</si>
  <si>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</si>
  <si>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</si>
  <si>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</si>
  <si>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</si>
  <si>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</si>
  <si>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</si>
  <si>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</si>
  <si>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</si>
  <si>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</si>
  <si>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</si>
  <si>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</si>
  <si>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</si>
  <si>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</si>
  <si>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</si>
  <si>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</si>
  <si>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</si>
  <si>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</si>
  <si>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</si>
  <si>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</si>
  <si>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</si>
  <si>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</si>
  <si>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</si>
  <si>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</si>
  <si>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</si>
  <si>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</si>
  <si>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</si>
  <si>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</si>
  <si>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</si>
  <si>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</si>
  <si>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</si>
  <si>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</si>
  <si>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</si>
  <si>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</si>
  <si>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</si>
  <si>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</si>
  <si>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</si>
  <si>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</si>
  <si>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</si>
  <si>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</si>
  <si>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</si>
  <si>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</si>
  <si>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</si>
  <si>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</si>
  <si>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</si>
  <si>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</si>
  <si>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</si>
  <si>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</si>
  <si>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</si>
  <si>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</si>
  <si>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</si>
  <si>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</si>
  <si>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</si>
  <si>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</si>
  <si>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</si>
  <si>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</si>
  <si>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</si>
  <si>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</si>
  <si>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</si>
  <si>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</si>
  <si>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</si>
  <si>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</si>
  <si>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</si>
  <si>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</si>
  <si>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</si>
  <si>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</si>
  <si>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</si>
  <si>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</si>
  <si>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</si>
  <si>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</si>
  <si>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</si>
  <si>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</si>
  <si>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</si>
  <si>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</si>
  <si>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</si>
  <si>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</si>
  <si>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</si>
  <si>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</si>
  <si>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</si>
  <si>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</si>
  <si>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</si>
  <si>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</si>
  <si>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</si>
  <si>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</si>
  <si>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</si>
  <si>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</si>
  <si>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</si>
  <si>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</si>
  <si>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</si>
  <si>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</si>
  <si>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</si>
  <si>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</si>
  <si>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</si>
  <si>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</si>
  <si>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</si>
  <si>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</si>
  <si>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</si>
  <si>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</si>
  <si>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</si>
  <si>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</si>
  <si>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</si>
  <si>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</si>
  <si>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</si>
  <si>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</si>
  <si>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</si>
  <si>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</si>
  <si>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</si>
  <si>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</si>
  <si>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</si>
  <si>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</si>
  <si>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</si>
  <si>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</si>
  <si>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</si>
  <si>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</si>
  <si>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</si>
  <si>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</si>
  <si>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</si>
  <si>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</si>
  <si>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</si>
  <si>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</si>
  <si>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</si>
  <si>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</si>
  <si>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</si>
  <si>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</si>
  <si>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</si>
  <si>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</si>
  <si>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</si>
  <si>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</si>
  <si>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</si>
  <si>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</si>
  <si>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</si>
  <si>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</si>
  <si>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</si>
  <si>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</si>
  <si>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</si>
  <si>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</si>
  <si>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</si>
  <si>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</si>
  <si>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</si>
  <si>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</si>
  <si>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</si>
  <si>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</si>
  <si>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</si>
  <si>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</si>
  <si>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</si>
  <si>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</si>
  <si>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</si>
  <si>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</si>
  <si>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</si>
  <si>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</si>
  <si>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</si>
  <si>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</si>
  <si>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</si>
  <si>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</si>
  <si>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</si>
  <si>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</si>
  <si>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</si>
  <si>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</si>
  <si>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</si>
  <si>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</si>
  <si>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</si>
  <si>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</si>
  <si>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</si>
  <si>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</si>
  <si>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</si>
  <si>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</si>
  <si>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</si>
  <si>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</si>
  <si>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</si>
  <si>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</si>
  <si>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</si>
  <si>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</si>
  <si>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</si>
  <si>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</si>
  <si>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</si>
  <si>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</si>
  <si>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</si>
  <si>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</si>
  <si>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</si>
  <si>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</si>
  <si>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</si>
  <si>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</si>
  <si>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</si>
  <si>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</si>
  <si>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</si>
  <si>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</si>
  <si>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</si>
  <si>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</si>
  <si>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</si>
  <si>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</si>
  <si>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</si>
  <si>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</si>
  <si>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</si>
  <si>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</si>
  <si>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</si>
  <si>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</si>
  <si>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</si>
  <si>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</si>
  <si>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</si>
  <si>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</si>
  <si>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</si>
  <si>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</si>
  <si>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</si>
  <si>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</si>
  <si>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</si>
  <si>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</si>
  <si>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</si>
  <si>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</si>
  <si>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</si>
  <si>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</si>
  <si>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</si>
  <si>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</si>
  <si>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</si>
  <si>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</si>
  <si>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</si>
  <si>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</si>
  <si>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</si>
  <si>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</si>
  <si>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</si>
  <si>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</si>
  <si>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</si>
  <si>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</si>
  <si>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</si>
  <si>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</si>
  <si>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</si>
  <si>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</si>
  <si>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</si>
  <si>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</si>
  <si>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</si>
  <si>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</si>
  <si>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</si>
  <si>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</si>
  <si>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</si>
  <si>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</si>
  <si>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</si>
  <si>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</si>
  <si>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</si>
  <si>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</si>
  <si>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</si>
  <si>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</si>
  <si>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</si>
  <si>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</si>
  <si>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</si>
  <si>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</si>
  <si>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</si>
  <si>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</si>
  <si>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</si>
  <si>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</si>
  <si>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</si>
  <si>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</si>
  <si>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</si>
  <si>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</si>
  <si>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</si>
  <si>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</si>
  <si>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</si>
  <si>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</si>
  <si>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</si>
  <si>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</si>
  <si>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</si>
  <si>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</si>
  <si>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</si>
  <si>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</si>
  <si>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</si>
  <si>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</si>
  <si>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</si>
  <si>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</si>
  <si>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</si>
  <si>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</si>
  <si>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</si>
  <si>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</si>
  <si>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</si>
  <si>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</si>
  <si>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</si>
  <si>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</si>
  <si>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</si>
  <si>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</si>
  <si>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</si>
  <si>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</si>
  <si>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</si>
  <si>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</si>
  <si>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</si>
  <si>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</si>
  <si>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</si>
  <si>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</si>
  <si>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</si>
  <si>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</si>
  <si>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</si>
  <si>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</si>
  <si>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</si>
  <si>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</si>
  <si>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</si>
  <si>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</si>
  <si>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</si>
  <si>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</si>
  <si>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</si>
  <si>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</si>
  <si>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</si>
  <si>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</si>
  <si>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</si>
  <si>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</si>
  <si>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</si>
  <si>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</si>
  <si>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</si>
  <si>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</si>
  <si>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</si>
  <si>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</si>
  <si>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</si>
  <si>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</si>
  <si>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</si>
  <si>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</si>
  <si>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</si>
  <si>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</si>
  <si>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</si>
  <si>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</si>
  <si>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</si>
  <si>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</si>
  <si>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</si>
  <si>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</si>
  <si>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</si>
  <si>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</si>
  <si>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</si>
  <si>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</si>
  <si>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</si>
  <si>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</si>
  <si>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</si>
  <si>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</si>
  <si>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</si>
  <si>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</si>
  <si>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</si>
  <si>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</si>
  <si>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</si>
  <si>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</si>
  <si>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</si>
  <si>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</si>
  <si>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</si>
  <si>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</si>
  <si>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</si>
  <si>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</si>
  <si>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</si>
  <si>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</si>
  <si>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</si>
  <si>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</si>
  <si>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</si>
  <si>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</si>
  <si>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</si>
  <si>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</si>
  <si>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</si>
  <si>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</si>
  <si>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</si>
  <si>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</si>
  <si>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</si>
  <si>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</si>
  <si>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</si>
  <si>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</si>
  <si>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</si>
  <si>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</si>
  <si>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</si>
  <si>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</si>
  <si>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</si>
  <si>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</si>
  <si>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</si>
  <si>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</si>
  <si>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</si>
  <si>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</si>
  <si>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</si>
  <si>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</si>
  <si>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</si>
  <si>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</si>
  <si>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</si>
  <si>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</si>
  <si>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</si>
  <si>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</si>
  <si>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</si>
  <si>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</si>
  <si>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</si>
  <si>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</si>
  <si>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</si>
  <si>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</si>
  <si>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</si>
  <si>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</si>
  <si>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</si>
  <si>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</si>
  <si>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</si>
  <si>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</si>
  <si>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</si>
  <si>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</si>
  <si>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</si>
  <si>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</si>
  <si>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</si>
  <si>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</si>
  <si>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</si>
  <si>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</si>
  <si>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</si>
  <si>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</si>
  <si>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</si>
  <si>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</si>
  <si>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</si>
  <si>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</si>
  <si>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</si>
  <si>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</si>
  <si>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</si>
  <si>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</si>
  <si>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</si>
  <si>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</si>
  <si>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</si>
  <si>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</si>
  <si>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</si>
  <si>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</si>
  <si>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</si>
  <si>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</si>
  <si>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</si>
  <si>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</si>
  <si>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</si>
  <si>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</si>
  <si>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</si>
  <si>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</si>
  <si>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</si>
  <si>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</si>
  <si>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</si>
  <si>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</si>
  <si>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</si>
  <si>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</si>
  <si>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</si>
  <si>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</si>
  <si>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</si>
  <si>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</si>
  <si>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</si>
  <si>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</si>
  <si>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</si>
  <si>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</si>
  <si>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</si>
  <si>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</si>
  <si>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</si>
  <si>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</si>
  <si>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</si>
  <si>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</si>
  <si>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</si>
  <si>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</si>
  <si>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</si>
  <si>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</si>
  <si>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</si>
  <si>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</si>
  <si>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</si>
  <si>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</si>
  <si>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</si>
  <si>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</si>
  <si>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</si>
  <si>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</si>
  <si>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</si>
  <si>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</si>
  <si>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</si>
  <si>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</si>
  <si>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</si>
  <si>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</si>
  <si>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</si>
  <si>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</si>
  <si>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</si>
  <si>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</si>
  <si>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</si>
  <si>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</si>
  <si>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</si>
  <si>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</si>
  <si>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</si>
  <si>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</si>
  <si>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</si>
  <si>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</si>
  <si>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</si>
  <si>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</si>
  <si>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</si>
  <si>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</si>
  <si>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</si>
  <si>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</si>
  <si>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</si>
  <si>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</si>
  <si>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</si>
  <si>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</si>
  <si>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</si>
  <si>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</si>
  <si>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</si>
  <si>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</si>
  <si>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</si>
  <si>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</si>
  <si>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</si>
  <si>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</si>
  <si>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</si>
  <si>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</si>
  <si>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</si>
  <si>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</si>
  <si>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</si>
  <si>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</si>
  <si>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</si>
  <si>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</si>
  <si>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</si>
  <si>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</si>
  <si>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</si>
  <si>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</si>
  <si>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</si>
  <si>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</si>
  <si>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</si>
  <si>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</si>
  <si>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</si>
  <si>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</si>
  <si>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</si>
  <si>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</si>
  <si>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</si>
  <si>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</si>
  <si>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</si>
  <si>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</si>
  <si>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</si>
  <si>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</si>
  <si>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</si>
  <si>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</si>
  <si>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</si>
  <si>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</si>
  <si>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</si>
  <si>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</si>
  <si>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</si>
  <si>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</si>
  <si>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</si>
  <si>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</si>
  <si>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</si>
  <si>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</si>
  <si>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</si>
  <si>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</si>
  <si>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</si>
  <si>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</si>
  <si>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</si>
  <si>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</si>
  <si>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</si>
  <si>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</si>
  <si>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</si>
  <si>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</si>
  <si>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</si>
  <si>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</si>
  <si>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</si>
  <si>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</si>
  <si>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</si>
  <si>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</si>
  <si>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</si>
  <si>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</si>
  <si>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</si>
  <si>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</si>
  <si>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</si>
  <si>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</si>
  <si>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</si>
  <si>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</si>
  <si>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</si>
  <si>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</si>
  <si>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</si>
  <si>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</si>
  <si>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</si>
  <si>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</si>
  <si>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</si>
  <si>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</si>
  <si>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</si>
  <si>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</si>
  <si>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</si>
  <si>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</si>
  <si>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</si>
  <si>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</si>
  <si>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</si>
  <si>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</si>
  <si>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</si>
  <si>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</si>
  <si>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</si>
  <si>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</si>
  <si>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</si>
  <si>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</si>
  <si>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</si>
  <si>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</si>
  <si>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</si>
  <si>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</si>
  <si>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</si>
  <si>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</si>
  <si>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</si>
  <si>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</si>
  <si>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</si>
  <si>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</si>
  <si>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</si>
  <si>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</si>
  <si>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</si>
  <si>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</si>
  <si>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</si>
  <si>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</si>
  <si>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</si>
  <si>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</si>
  <si>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</si>
  <si>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</si>
  <si>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</si>
  <si>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</si>
  <si>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</si>
  <si>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</si>
  <si>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</si>
  <si>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</si>
  <si>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</si>
  <si>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</si>
  <si>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</si>
  <si>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</si>
  <si>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</si>
  <si>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</si>
  <si>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</si>
  <si>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</si>
  <si>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</si>
  <si>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</si>
  <si>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</si>
  <si>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</si>
  <si>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</si>
  <si>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</si>
  <si>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</si>
  <si>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</si>
  <si>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</si>
  <si>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</si>
  <si>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</si>
  <si>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</si>
  <si>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</si>
  <si>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</si>
  <si>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</si>
  <si>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</si>
  <si>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</si>
  <si>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</si>
  <si>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</si>
  <si>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</si>
  <si>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</si>
  <si>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</si>
  <si>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</si>
  <si>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</si>
  <si>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</si>
  <si>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</si>
  <si>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</si>
  <si>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</si>
  <si>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</si>
  <si>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</si>
  <si>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</si>
  <si>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</si>
  <si>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</si>
  <si>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</si>
  <si>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</si>
  <si>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</si>
  <si>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</si>
  <si>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</si>
  <si>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</si>
  <si>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</si>
  <si>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</si>
  <si>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</si>
  <si>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</si>
  <si>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</si>
  <si>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</si>
  <si>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</si>
  <si>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</si>
  <si>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</si>
  <si>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</si>
  <si>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</si>
  <si>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</si>
  <si>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</si>
  <si>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</si>
  <si>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</si>
  <si>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</si>
  <si>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</si>
  <si>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</si>
  <si>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</si>
  <si>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</si>
  <si>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</si>
  <si>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</si>
  <si>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</si>
  <si>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</si>
  <si>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</si>
  <si>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</si>
  <si>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</si>
  <si>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</si>
  <si>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</si>
  <si>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</si>
  <si>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</si>
  <si>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</si>
  <si>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</si>
  <si>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</si>
  <si>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</si>
  <si>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</si>
  <si>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</si>
  <si>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</si>
  <si>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</si>
  <si>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</si>
  <si>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</si>
  <si>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</si>
  <si>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</si>
  <si>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</si>
  <si>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</si>
  <si>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</si>
  <si>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</si>
  <si>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</si>
  <si>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</si>
  <si>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</si>
  <si>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</si>
  <si>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</si>
  <si>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</si>
  <si>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</si>
  <si>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</si>
  <si>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</si>
  <si>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</si>
  <si>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</si>
  <si>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</si>
  <si>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</si>
  <si>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</si>
  <si>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</si>
  <si>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</si>
  <si>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</si>
  <si>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</si>
  <si>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</si>
  <si>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</si>
  <si>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</si>
  <si>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</si>
  <si>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</si>
  <si>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</si>
  <si>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</si>
  <si>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</si>
  <si>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</si>
  <si>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</si>
  <si>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</si>
  <si>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</si>
  <si>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</si>
  <si>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</si>
  <si>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</si>
  <si>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</si>
  <si>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</si>
  <si>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</si>
  <si>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</si>
  <si>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</si>
  <si>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</si>
  <si>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</si>
  <si>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</si>
  <si>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</si>
  <si>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</si>
  <si>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</si>
  <si>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</si>
  <si>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</si>
  <si>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</si>
  <si>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</si>
  <si>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</si>
  <si>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</si>
  <si>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</si>
  <si>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</si>
  <si>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</si>
  <si>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</si>
  <si>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</si>
  <si>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</si>
  <si>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</si>
  <si>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</si>
  <si>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</si>
  <si>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</si>
  <si>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</si>
  <si>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</si>
  <si>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</si>
  <si>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</si>
  <si>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</si>
  <si>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</si>
  <si>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</si>
  <si>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</si>
  <si>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</si>
  <si>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</si>
  <si>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</si>
  <si>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</si>
  <si>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</si>
  <si>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</si>
  <si>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</si>
  <si>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</si>
  <si>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</si>
  <si>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</si>
  <si>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</si>
  <si>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</si>
  <si>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</si>
  <si>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</si>
  <si>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</si>
  <si>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</si>
  <si>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</si>
  <si>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</si>
  <si>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</si>
  <si>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</si>
  <si>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</si>
  <si>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</si>
  <si>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</si>
  <si>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</si>
  <si>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</si>
  <si>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</si>
  <si>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</si>
  <si>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</si>
  <si>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</si>
  <si>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</si>
  <si>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</si>
  <si>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</si>
  <si>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</si>
  <si>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</si>
  <si>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</si>
  <si>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</si>
  <si>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</si>
  <si>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</si>
  <si>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</si>
  <si>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</si>
  <si>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</si>
  <si>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</si>
  <si>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</si>
  <si>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</si>
  <si>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</si>
  <si>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</si>
  <si>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</si>
  <si>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</si>
  <si>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</si>
  <si>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</si>
  <si>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</si>
  <si>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</si>
  <si>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</si>
  <si>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</si>
  <si>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</si>
  <si>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</si>
  <si>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</si>
  <si>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</si>
  <si>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</si>
  <si>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</si>
  <si>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</si>
  <si>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</si>
  <si>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</si>
  <si>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</si>
  <si>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</si>
  <si>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</si>
  <si>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</si>
  <si>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</si>
  <si>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</si>
  <si>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</si>
  <si>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</si>
  <si>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</si>
  <si>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</si>
  <si>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</si>
  <si>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</si>
  <si>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</si>
  <si>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</si>
  <si>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</si>
  <si>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</si>
  <si>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</si>
  <si>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</si>
  <si>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</si>
  <si>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</si>
  <si>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</si>
  <si>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</si>
  <si>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</si>
  <si>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</si>
  <si>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</si>
  <si>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</si>
  <si>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</si>
  <si>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</si>
  <si>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</si>
  <si>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</si>
  <si>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</si>
  <si>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</si>
  <si>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</si>
  <si>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</si>
  <si>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</si>
  <si>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</si>
  <si>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</si>
  <si>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</si>
  <si>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</si>
  <si>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</si>
  <si>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</si>
  <si>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</si>
  <si>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</si>
  <si>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</si>
  <si>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</si>
  <si>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</si>
  <si>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</si>
  <si>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</si>
  <si>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</si>
  <si>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</si>
  <si>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</si>
  <si>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</si>
  <si>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</si>
  <si>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</si>
  <si>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</si>
  <si>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</si>
  <si>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</si>
  <si>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</si>
  <si>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</si>
  <si>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</si>
  <si>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</si>
  <si>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</si>
  <si>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</si>
  <si>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</si>
  <si>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</si>
  <si>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</si>
  <si>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</si>
  <si>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</si>
  <si>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</si>
  <si>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</si>
  <si>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</si>
  <si>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</si>
  <si>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</si>
  <si>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</si>
  <si>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</si>
  <si>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</si>
  <si>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</si>
  <si>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</si>
  <si>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</si>
  <si>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</si>
  <si>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</si>
  <si>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</si>
  <si>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</si>
  <si>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</si>
  <si>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</si>
  <si>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</si>
  <si>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</si>
  <si>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</si>
  <si>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</si>
  <si>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</si>
  <si>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</si>
  <si>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</si>
  <si>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</si>
  <si>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</si>
  <si>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</si>
  <si>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</si>
  <si>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</si>
  <si>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</si>
  <si>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</si>
  <si>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</si>
  <si>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</si>
  <si>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</si>
  <si>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</si>
  <si>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</si>
  <si>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</si>
  <si>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</si>
  <si>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</si>
  <si>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</si>
  <si>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</si>
  <si>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</si>
  <si>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</si>
  <si>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</si>
  <si>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</si>
  <si>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</si>
  <si>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</si>
  <si>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</si>
  <si>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</si>
  <si>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</si>
  <si>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</si>
  <si>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</si>
  <si>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</si>
  <si>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</si>
  <si>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</si>
  <si>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</si>
  <si>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</si>
  <si>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</si>
  <si>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</si>
  <si>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</si>
  <si>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</si>
  <si>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</si>
  <si>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</si>
  <si>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</si>
  <si>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</si>
  <si>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</si>
  <si>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</si>
  <si>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</si>
  <si>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</si>
  <si>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</si>
  <si>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</si>
  <si>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</si>
  <si>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</si>
  <si>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</si>
  <si>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</si>
  <si>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</si>
  <si>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</si>
  <si>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</si>
  <si>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</si>
  <si>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</si>
  <si>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</si>
  <si>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</si>
  <si>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</si>
  <si>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</si>
  <si>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</si>
  <si>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</si>
  <si>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</si>
  <si>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</si>
  <si>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</si>
  <si>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</si>
  <si>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</si>
  <si>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</si>
  <si>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</si>
  <si>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</si>
  <si>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</si>
  <si>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</si>
  <si>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</si>
  <si>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</si>
  <si>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</si>
  <si>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</si>
  <si>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</si>
  <si>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</si>
  <si>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</si>
  <si>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</si>
  <si>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</si>
  <si>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</si>
  <si>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</si>
  <si>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</si>
  <si>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</si>
  <si>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</si>
  <si>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</si>
  <si>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</si>
  <si>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</si>
  <si>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</si>
  <si>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</si>
  <si>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</si>
  <si>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</si>
  <si>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</si>
  <si>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</si>
  <si>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</si>
  <si>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</si>
  <si>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</si>
  <si>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</si>
  <si>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</si>
  <si>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</si>
  <si>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</si>
  <si>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</si>
  <si>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</si>
  <si>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</si>
  <si>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</si>
  <si>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</si>
  <si>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</si>
  <si>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</si>
  <si>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</si>
  <si>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</si>
  <si>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</si>
  <si>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</si>
  <si>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</si>
  <si>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</si>
  <si>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</si>
  <si>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</si>
  <si>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</si>
  <si>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</si>
  <si>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</si>
  <si>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</si>
  <si>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</si>
  <si>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</si>
  <si>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</si>
  <si>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</si>
  <si>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</si>
  <si>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</si>
  <si>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</si>
  <si>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</si>
  <si>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</si>
  <si>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</si>
  <si>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</si>
  <si>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</si>
  <si>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</si>
  <si>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</si>
  <si>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</si>
  <si>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</si>
  <si>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</si>
  <si>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</si>
  <si>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</si>
  <si>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</si>
  <si>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</si>
  <si>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</si>
  <si>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</si>
  <si>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</si>
  <si>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</si>
  <si>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</si>
  <si>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</si>
  <si>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</si>
  <si>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</si>
  <si>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</si>
  <si>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</si>
  <si>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</si>
  <si>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</si>
  <si>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</si>
  <si>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</si>
  <si>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</si>
  <si>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</si>
  <si>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</si>
  <si>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</si>
  <si>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</si>
  <si>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</si>
  <si>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</si>
  <si>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</si>
  <si>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</si>
  <si>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</si>
  <si>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</si>
  <si>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</si>
  <si>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</si>
  <si>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</si>
  <si>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</si>
  <si>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</si>
  <si>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</si>
  <si>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</si>
  <si>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</si>
  <si>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</si>
  <si>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</si>
  <si>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</si>
  <si>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</si>
  <si>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</si>
  <si>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</si>
  <si>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</si>
  <si>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</si>
  <si>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</si>
  <si>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</si>
  <si>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</si>
  <si>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</si>
  <si>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</si>
  <si>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</si>
  <si>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</si>
  <si>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</si>
  <si>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</si>
  <si>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</si>
  <si>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</si>
  <si>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</si>
  <si>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</si>
  <si>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</si>
  <si>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</si>
  <si>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</si>
  <si>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</si>
  <si>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</si>
  <si>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</si>
  <si>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</si>
  <si>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</si>
  <si>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</si>
  <si>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</si>
  <si>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</si>
  <si>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</si>
  <si>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</si>
  <si>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</si>
  <si>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</si>
  <si>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</si>
  <si>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</si>
  <si>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</si>
  <si>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</si>
  <si>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</si>
  <si>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</si>
  <si>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</si>
  <si>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</si>
  <si>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</si>
  <si>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</si>
  <si>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</si>
  <si>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</si>
  <si>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</si>
  <si>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</si>
  <si>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</si>
  <si>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</si>
  <si>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</si>
  <si>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</si>
  <si>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</si>
  <si>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</si>
  <si>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</si>
  <si>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</si>
  <si>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</si>
  <si>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</si>
  <si>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</si>
  <si>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</si>
  <si>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</si>
  <si>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</si>
  <si>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</si>
  <si>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</si>
  <si>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</si>
  <si>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</si>
  <si>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</si>
  <si>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</si>
  <si>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</si>
  <si>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</si>
  <si>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</si>
  <si>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</si>
  <si>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</si>
  <si>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</si>
  <si>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</si>
  <si>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</si>
  <si>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</si>
  <si>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</si>
  <si>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</si>
  <si>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</si>
  <si>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</si>
  <si>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</si>
  <si>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</si>
  <si>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</si>
  <si>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</si>
  <si>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</si>
  <si>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</si>
  <si>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</si>
  <si>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</si>
  <si>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</si>
  <si>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</si>
  <si>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</si>
  <si>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</si>
  <si>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</si>
  <si>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</si>
  <si>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</si>
  <si>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</si>
  <si>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</si>
  <si>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</si>
  <si>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</si>
  <si>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</si>
  <si>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</si>
  <si>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</si>
  <si>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</si>
  <si>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</si>
  <si>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</si>
  <si>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</si>
  <si>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</si>
  <si>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</si>
  <si>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</si>
  <si>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</si>
  <si>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</si>
  <si>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</si>
  <si>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</si>
  <si>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</si>
  <si>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</si>
  <si>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</si>
  <si>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</si>
  <si>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</si>
  <si>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</si>
  <si>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</si>
  <si>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</si>
  <si>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</si>
  <si>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</si>
  <si>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</si>
  <si>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</si>
  <si>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</si>
  <si>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</si>
  <si>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</si>
  <si>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</si>
  <si>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</si>
  <si>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</si>
  <si>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</si>
  <si>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</si>
  <si>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</si>
  <si>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</si>
  <si>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</si>
  <si>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</si>
  <si>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</si>
  <si>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</si>
  <si>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</si>
  <si>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</si>
  <si>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</si>
  <si>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</si>
  <si>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</si>
  <si>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</si>
  <si>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</si>
  <si>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</si>
  <si>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</si>
  <si>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</si>
  <si>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</si>
  <si>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</si>
  <si>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</si>
  <si>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</si>
  <si>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</si>
  <si>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</si>
  <si>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</si>
  <si>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</si>
  <si>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</si>
  <si>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</si>
  <si>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</si>
  <si>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</si>
  <si>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</si>
  <si>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</si>
  <si>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</si>
  <si>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</si>
  <si>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</si>
  <si>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</si>
  <si>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</si>
  <si>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</si>
  <si>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</si>
  <si>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</si>
  <si>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</si>
  <si>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</si>
  <si>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</si>
  <si>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</si>
  <si>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</si>
  <si>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</si>
  <si>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</si>
  <si>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</si>
  <si>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</si>
  <si>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</si>
  <si>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</si>
  <si>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</si>
  <si>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</si>
  <si>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</si>
  <si>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</si>
  <si>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</si>
  <si>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</si>
  <si>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</si>
  <si>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</si>
  <si>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</si>
  <si>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</si>
  <si>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</si>
  <si>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</si>
  <si>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</si>
  <si>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</si>
  <si>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</si>
  <si>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</si>
  <si>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</si>
  <si>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</si>
  <si>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</si>
  <si>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</si>
  <si>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</si>
  <si>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</si>
  <si>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</si>
  <si>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</si>
  <si>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</si>
  <si>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</si>
  <si>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</si>
  <si>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</si>
  <si>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</si>
  <si>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</si>
  <si>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</si>
  <si>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</si>
  <si>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</si>
  <si>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</si>
  <si>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</si>
  <si>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</si>
  <si>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</si>
  <si>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</si>
  <si>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</si>
  <si>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</si>
  <si>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</si>
  <si>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</si>
  <si>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</si>
  <si>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</si>
  <si>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</si>
  <si>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</si>
  <si>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</si>
  <si>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</si>
  <si>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</si>
  <si>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</si>
  <si>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</si>
  <si>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</si>
  <si>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</si>
  <si>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</si>
  <si>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</si>
  <si>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</si>
  <si>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</si>
  <si>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</si>
  <si>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</si>
  <si>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</si>
  <si>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</si>
  <si>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</si>
  <si>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</si>
  <si>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</si>
  <si>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</si>
  <si>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</si>
  <si>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</si>
  <si>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</si>
  <si>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</si>
  <si>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</si>
  <si>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</si>
  <si>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</si>
  <si>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</si>
  <si>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</si>
  <si>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</si>
  <si>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</si>
  <si>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</si>
  <si>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</si>
  <si>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</si>
  <si>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</si>
  <si>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</si>
  <si>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</si>
  <si>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</si>
  <si>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</si>
  <si>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</si>
  <si>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</si>
  <si>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</si>
  <si>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</si>
  <si>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</si>
  <si>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</si>
  <si>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</si>
  <si>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</si>
  <si>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</si>
  <si>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</si>
  <si>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</si>
  <si>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</si>
  <si>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</si>
  <si>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</si>
  <si>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</si>
  <si>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</si>
  <si>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</si>
  <si>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</si>
  <si>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</si>
  <si>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</si>
  <si>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</si>
  <si>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</si>
  <si>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</si>
  <si>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</si>
  <si>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</si>
  <si>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</si>
  <si>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</si>
  <si>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</si>
  <si>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</si>
  <si>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</si>
  <si>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</si>
  <si>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</si>
  <si>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</si>
  <si>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</si>
  <si>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</si>
  <si>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</si>
  <si>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</si>
  <si>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</si>
  <si>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</si>
  <si>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</si>
  <si>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</si>
  <si>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</si>
  <si>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</si>
  <si>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</si>
  <si>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</si>
  <si>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</si>
  <si>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</si>
  <si>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</si>
  <si>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</si>
  <si>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</si>
  <si>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</si>
  <si>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</si>
  <si>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</si>
  <si>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</si>
  <si>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</si>
  <si>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</si>
  <si>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</si>
  <si>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</si>
  <si>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</si>
  <si>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</si>
  <si>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</si>
  <si>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</si>
  <si>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</si>
  <si>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</si>
  <si>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</si>
  <si>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</si>
  <si>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</si>
  <si>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</si>
  <si>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</si>
  <si>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</si>
  <si>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</si>
  <si>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</si>
  <si>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</si>
  <si>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</si>
  <si>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</si>
  <si>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</si>
  <si>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</si>
  <si>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</si>
  <si>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</si>
  <si>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</si>
  <si>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</si>
  <si>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</si>
  <si>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</si>
  <si>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</si>
  <si>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</si>
  <si>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</si>
  <si>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</si>
  <si>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</si>
  <si>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</si>
  <si>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</si>
  <si>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</si>
  <si>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</si>
  <si>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</si>
  <si>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</si>
  <si>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</si>
  <si>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</si>
  <si>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</si>
  <si>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</si>
  <si>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</si>
  <si>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</si>
  <si>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</si>
  <si>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</si>
  <si>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</si>
  <si>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</si>
  <si>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</si>
  <si>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</si>
  <si>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</si>
  <si>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</si>
  <si>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</si>
  <si>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</si>
  <si>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</si>
  <si>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</si>
  <si>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</si>
  <si>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</si>
  <si>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</si>
  <si>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</si>
  <si>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</si>
  <si>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</si>
  <si>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</si>
  <si>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</si>
  <si>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</si>
  <si>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</si>
  <si>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</si>
  <si>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</si>
  <si>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</si>
  <si>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</si>
  <si>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</si>
  <si>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</si>
  <si>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</si>
  <si>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</si>
  <si>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</si>
  <si>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</si>
  <si>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</si>
  <si>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</si>
  <si>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</si>
  <si>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</si>
  <si>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</si>
  <si>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</si>
  <si>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</si>
  <si>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</si>
  <si>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</si>
  <si>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</si>
  <si>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</si>
  <si>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</si>
  <si>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</si>
  <si>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</si>
  <si>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</si>
  <si>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</si>
  <si>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</si>
  <si>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</si>
  <si>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</si>
  <si>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</si>
  <si>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</si>
  <si>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</si>
  <si>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</si>
  <si>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</si>
  <si>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</si>
  <si>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</si>
  <si>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</si>
  <si>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</si>
  <si>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</si>
  <si>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</si>
  <si>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</si>
  <si>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</si>
  <si>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</si>
  <si>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</si>
  <si>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</si>
  <si>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</si>
  <si>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</si>
  <si>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</si>
  <si>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</si>
  <si>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</si>
  <si>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</si>
  <si>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</si>
  <si>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</si>
  <si>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</si>
  <si>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</si>
  <si>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</si>
  <si>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</si>
  <si>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</si>
  <si>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</si>
  <si>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</si>
  <si>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</si>
  <si>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</si>
  <si>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</si>
  <si>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</si>
  <si>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</si>
  <si>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</si>
  <si>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</si>
  <si>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</si>
  <si>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</si>
  <si>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</si>
  <si>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</si>
  <si>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</si>
  <si>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</si>
  <si>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</si>
  <si>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</si>
  <si>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</si>
  <si>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</si>
  <si>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</si>
  <si>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</si>
  <si>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</si>
  <si>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</si>
  <si>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</si>
  <si>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</si>
  <si>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</si>
  <si>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</si>
  <si>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</si>
  <si>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</si>
  <si>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</si>
  <si>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</si>
  <si>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</si>
  <si>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</si>
  <si>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</si>
  <si>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</si>
  <si>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</si>
  <si>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</si>
  <si>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</si>
  <si>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</si>
  <si>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</si>
  <si>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</si>
  <si>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</si>
  <si>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</si>
  <si>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</si>
  <si>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</si>
  <si>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</si>
  <si>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</si>
  <si>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</si>
  <si>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</si>
  <si>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</si>
  <si>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</si>
  <si>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</si>
  <si>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</si>
  <si>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</si>
  <si>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</si>
  <si>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</si>
  <si>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</si>
  <si>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</si>
  <si>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</si>
  <si>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</si>
  <si>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</si>
  <si>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</si>
  <si>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</si>
  <si>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</si>
  <si>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</si>
  <si>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</si>
  <si>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</si>
  <si>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</si>
  <si>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</si>
  <si>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</si>
  <si>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</si>
  <si>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</si>
  <si>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</si>
  <si>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</si>
  <si>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</si>
  <si>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</si>
  <si>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</si>
  <si>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</si>
  <si>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</si>
  <si>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</si>
  <si>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</si>
  <si>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</si>
  <si>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</si>
  <si>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</si>
  <si>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</si>
  <si>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</si>
  <si>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</si>
  <si>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</si>
  <si>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</si>
  <si>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</si>
  <si>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</si>
  <si>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</si>
  <si>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</si>
  <si>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</si>
  <si>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</si>
  <si>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</si>
  <si>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</si>
  <si>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</si>
  <si>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</si>
  <si>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</si>
  <si>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</si>
  <si>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</si>
  <si>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</si>
  <si>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</si>
  <si>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</si>
  <si>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</si>
  <si>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</si>
  <si>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</si>
  <si>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</si>
  <si>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</si>
  <si>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</si>
  <si>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</si>
  <si>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</si>
  <si>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</si>
  <si>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</si>
  <si>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</si>
  <si>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</si>
  <si>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</si>
  <si>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</si>
  <si>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</si>
  <si>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</si>
  <si>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</si>
  <si>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</si>
  <si>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</si>
  <si>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</si>
  <si>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</si>
  <si>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</si>
  <si>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</si>
  <si>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</si>
  <si>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</si>
  <si>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</si>
  <si>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</si>
  <si>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</si>
  <si>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</si>
  <si>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</si>
  <si>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</si>
  <si>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</si>
  <si>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</si>
  <si>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</si>
  <si>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</si>
  <si>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</si>
  <si>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</si>
  <si>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</si>
  <si>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</si>
  <si>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</si>
  <si>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</si>
  <si>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</si>
  <si>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</si>
  <si>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</si>
  <si>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</si>
  <si>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</si>
  <si>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</si>
  <si>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</si>
  <si>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</si>
  <si>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</si>
  <si>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</si>
  <si>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</si>
  <si>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</si>
  <si>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</si>
  <si>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</si>
  <si>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</si>
  <si>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</si>
  <si>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</si>
  <si>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</si>
  <si>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</si>
  <si>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</si>
  <si>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</si>
  <si>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</si>
  <si>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</si>
  <si>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</si>
  <si>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</si>
  <si>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</si>
  <si>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</si>
  <si>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</si>
  <si>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</si>
  <si>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</si>
  <si>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</si>
  <si>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</si>
  <si>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</si>
  <si>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</si>
  <si>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</si>
  <si>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</si>
  <si>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</si>
  <si>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</si>
  <si>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</si>
  <si>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</si>
  <si>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</si>
  <si>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</si>
  <si>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</si>
  <si>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</si>
  <si>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</si>
  <si>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</si>
  <si>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</si>
  <si>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</si>
  <si>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</si>
  <si>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</si>
  <si>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</si>
  <si>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</si>
  <si>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</si>
  <si>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</si>
  <si>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</si>
  <si>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</si>
  <si>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</si>
  <si>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</si>
  <si>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</si>
  <si>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</si>
  <si>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</si>
  <si>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</si>
  <si>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</si>
  <si>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</si>
  <si>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</si>
  <si>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</si>
  <si>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</si>
  <si>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</si>
  <si>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</si>
  <si>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</si>
  <si>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</si>
  <si>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</si>
  <si>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</si>
  <si>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</si>
  <si>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</si>
  <si>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</si>
  <si>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</si>
  <si>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</si>
  <si>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</si>
  <si>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</si>
  <si>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</si>
  <si>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</si>
  <si>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</si>
  <si>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</si>
  <si>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</si>
  <si>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</si>
  <si>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</si>
  <si>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</si>
  <si>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</si>
  <si>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</si>
  <si>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</si>
  <si>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</si>
  <si>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</si>
  <si>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</si>
  <si>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</si>
  <si>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</si>
  <si>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</si>
  <si>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</si>
  <si>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</si>
  <si>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</si>
  <si>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</si>
  <si>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</si>
  <si>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</si>
  <si>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</si>
  <si>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</si>
  <si>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</si>
  <si>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</si>
  <si>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</si>
  <si>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</si>
  <si>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</si>
  <si>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</si>
  <si>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</si>
  <si>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</si>
  <si>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</si>
  <si>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</si>
  <si>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</si>
  <si>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</si>
  <si>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</si>
  <si>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</si>
  <si>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</si>
  <si>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</si>
  <si>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</si>
  <si>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</si>
  <si>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</si>
  <si>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</si>
  <si>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</si>
  <si>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</si>
  <si>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</si>
  <si>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</si>
  <si>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</si>
  <si>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</si>
  <si>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</si>
  <si>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</si>
  <si>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</si>
  <si>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</si>
  <si>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</si>
  <si>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</si>
  <si>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</si>
  <si>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</si>
  <si>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</si>
  <si>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</si>
  <si>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</si>
  <si>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</si>
  <si>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</si>
  <si>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</si>
  <si>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</si>
  <si>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</si>
  <si>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</si>
  <si>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</si>
  <si>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</si>
  <si>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</si>
  <si>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</si>
  <si>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</si>
  <si>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</si>
  <si>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</si>
  <si>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</si>
  <si>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</si>
  <si>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</si>
  <si>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</si>
  <si>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</si>
  <si>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</si>
  <si>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</si>
  <si>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</si>
  <si>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</si>
  <si>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</si>
  <si>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</si>
  <si>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</si>
  <si>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</si>
  <si>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</si>
  <si>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</si>
  <si>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</si>
  <si>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</si>
  <si>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</si>
  <si>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</si>
  <si>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</si>
  <si>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</si>
  <si>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</si>
  <si>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</si>
  <si>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</si>
  <si>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</si>
  <si>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</si>
  <si>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</si>
  <si>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</si>
  <si>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</si>
  <si>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</si>
  <si>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</si>
  <si>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</si>
  <si>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</si>
  <si>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</si>
  <si>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</si>
  <si>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</si>
  <si>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</si>
  <si>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</si>
  <si>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</si>
  <si>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</si>
  <si>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</si>
  <si>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</si>
  <si>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</si>
  <si>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</si>
  <si>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</si>
  <si>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</si>
  <si>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</si>
  <si>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</si>
  <si>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</si>
  <si>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</si>
  <si>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</si>
  <si>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</si>
  <si>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</si>
  <si>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</si>
  <si>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</si>
  <si>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</si>
  <si>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</si>
  <si>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</si>
  <si>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</si>
  <si>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</si>
  <si>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</si>
  <si>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</si>
  <si>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</si>
  <si>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</si>
  <si>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</si>
  <si>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</si>
  <si>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</si>
  <si>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</si>
  <si>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</si>
  <si>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</si>
  <si>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</si>
  <si>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</si>
  <si>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</si>
  <si>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</si>
  <si>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</si>
  <si>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</si>
  <si>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</si>
  <si>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</si>
  <si>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</si>
  <si>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</si>
  <si>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</si>
  <si>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</si>
  <si>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</si>
  <si>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</si>
  <si>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</si>
  <si>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</si>
  <si>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</si>
  <si>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</si>
  <si>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</si>
  <si>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</si>
  <si>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</si>
  <si>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</si>
  <si>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</si>
  <si>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</si>
  <si>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</si>
  <si>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</si>
  <si>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</si>
  <si>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</si>
  <si>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</si>
  <si>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</si>
  <si>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</si>
  <si>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</si>
  <si>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</si>
  <si>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</si>
  <si>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</si>
  <si>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</si>
  <si>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</si>
  <si>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</si>
  <si>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</si>
  <si>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</si>
  <si>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</si>
  <si>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</si>
  <si>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</si>
  <si>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</si>
  <si>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</si>
  <si>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</si>
  <si>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</si>
  <si>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</si>
  <si>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</si>
  <si>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</si>
  <si>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</si>
  <si>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</si>
  <si>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</si>
  <si>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</si>
  <si>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</si>
  <si>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</si>
  <si>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</si>
  <si>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</si>
  <si>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</si>
  <si>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</si>
  <si>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</si>
  <si>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</si>
  <si>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</si>
  <si>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</si>
  <si>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</si>
  <si>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</si>
  <si>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</si>
  <si>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</si>
  <si>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</si>
  <si>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</si>
  <si>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</si>
  <si>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</si>
  <si>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</si>
  <si>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</si>
  <si>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</si>
  <si>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</si>
  <si>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</si>
  <si>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</si>
  <si>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</si>
  <si>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</si>
  <si>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</si>
  <si>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</si>
  <si>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</si>
  <si>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</si>
  <si>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</si>
  <si>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</si>
  <si>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</si>
  <si>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</si>
  <si>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</si>
  <si>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</si>
  <si>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</si>
  <si>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</si>
  <si>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</si>
  <si>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</si>
  <si>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</si>
  <si>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</si>
  <si>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</si>
  <si>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</si>
  <si>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</si>
  <si>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</si>
  <si>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</si>
  <si>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</si>
  <si>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</si>
  <si>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</si>
  <si>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</si>
  <si>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</si>
  <si>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</si>
  <si>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</si>
  <si>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</si>
  <si>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</si>
  <si>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</si>
  <si>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</si>
  <si>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</si>
  <si>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</si>
  <si>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</si>
  <si>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</si>
  <si>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</si>
  <si>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</si>
  <si>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</si>
  <si>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</si>
  <si>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</si>
  <si>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</si>
  <si>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</si>
  <si>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</si>
  <si>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</si>
  <si>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</si>
  <si>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</si>
  <si>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</si>
  <si>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</si>
  <si>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</si>
  <si>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</si>
  <si>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</si>
  <si>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</si>
  <si>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</si>
  <si>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</si>
  <si>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</si>
  <si>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</si>
  <si>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</si>
  <si>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</si>
  <si>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</si>
  <si>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</si>
  <si>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</si>
  <si>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</si>
  <si>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</si>
  <si>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</si>
  <si>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</si>
  <si>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</si>
  <si>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</si>
  <si>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</si>
  <si>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</si>
  <si>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</si>
  <si>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</si>
  <si>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</si>
  <si>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</si>
  <si>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</si>
  <si>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</si>
  <si>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</si>
  <si>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</si>
  <si>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</si>
  <si>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</si>
  <si>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</si>
  <si>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</si>
  <si>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</si>
  <si>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</si>
  <si>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</si>
  <si>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</si>
  <si>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</si>
  <si>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</si>
  <si>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</si>
  <si>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</si>
  <si>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</si>
  <si>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</si>
  <si>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</si>
  <si>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</si>
  <si>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</si>
  <si>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</si>
  <si>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</si>
  <si>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</si>
  <si>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</si>
  <si>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</si>
  <si>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</si>
  <si>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</si>
  <si>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</si>
  <si>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</si>
  <si>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</si>
  <si>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</si>
  <si>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</si>
  <si>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</si>
  <si>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</si>
  <si>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</si>
  <si>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</si>
  <si>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</si>
  <si>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</si>
  <si>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</si>
  <si>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</si>
  <si>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</si>
  <si>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</si>
  <si>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</si>
  <si>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</si>
  <si>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</si>
  <si>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</si>
  <si>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</si>
  <si>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</si>
  <si>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</si>
  <si>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</si>
  <si>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</si>
  <si>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</si>
  <si>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</si>
  <si>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</si>
  <si>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</si>
  <si>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</si>
  <si>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</si>
  <si>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</si>
  <si>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</si>
  <si>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</si>
  <si>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</si>
  <si>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</si>
  <si>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</si>
  <si>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</si>
  <si>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</si>
  <si>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</si>
  <si>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</si>
  <si>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</si>
  <si>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</si>
  <si>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</si>
  <si>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</si>
  <si>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</si>
  <si>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</si>
  <si>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</si>
  <si>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</si>
  <si>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</si>
  <si>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</si>
  <si>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</si>
  <si>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</si>
  <si>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</si>
  <si>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</si>
  <si>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</si>
  <si>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</si>
  <si>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</si>
  <si>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</si>
  <si>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</si>
  <si>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</si>
  <si>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</si>
  <si>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</si>
  <si>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</si>
  <si>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</si>
  <si>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</si>
  <si>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</si>
  <si>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</si>
  <si>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</si>
  <si>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</si>
  <si>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</si>
  <si>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</si>
  <si>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</si>
  <si>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</si>
  <si>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</si>
  <si>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</si>
  <si>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</si>
  <si>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</si>
  <si>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</si>
  <si>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</si>
  <si>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</si>
  <si>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</si>
  <si>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</si>
  <si>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</si>
  <si>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</si>
  <si>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</si>
  <si>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</si>
  <si>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</si>
  <si>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</si>
  <si>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</si>
  <si>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</si>
  <si>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</si>
  <si>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</si>
  <si>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</si>
  <si>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</si>
  <si>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</si>
  <si>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</si>
  <si>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</si>
  <si>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</si>
  <si>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</si>
  <si>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</si>
  <si>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</si>
  <si>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</si>
  <si>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</si>
  <si>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</si>
  <si>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</si>
  <si>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</si>
  <si>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</si>
  <si>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</si>
  <si>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</si>
  <si>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</si>
  <si>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</si>
  <si>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</si>
  <si>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</si>
  <si>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</si>
  <si>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</si>
  <si>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</si>
  <si>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</si>
  <si>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</si>
  <si>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</si>
  <si>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</si>
  <si>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</si>
  <si>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</si>
  <si>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</si>
  <si>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</si>
  <si>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</si>
  <si>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</si>
  <si>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</si>
  <si>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</si>
  <si>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</si>
  <si>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</si>
  <si>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</si>
  <si>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</si>
  <si>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</si>
  <si>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</si>
  <si>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</si>
  <si>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</si>
  <si>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</si>
  <si>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</si>
  <si>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</si>
  <si>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</si>
  <si>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</si>
  <si>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</si>
  <si>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</si>
  <si>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</si>
  <si>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</si>
  <si>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</si>
  <si>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</si>
  <si>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</si>
  <si>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</si>
  <si>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</si>
  <si>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</si>
  <si>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</si>
  <si>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</si>
  <si>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</si>
  <si>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</si>
  <si>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</si>
  <si>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</si>
  <si>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</si>
  <si>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</si>
  <si>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</si>
  <si>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</si>
  <si>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</si>
  <si>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</si>
  <si>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</si>
  <si>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</si>
  <si>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</si>
  <si>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</si>
  <si>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</si>
  <si>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</si>
  <si>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</si>
  <si>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</si>
  <si>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</si>
  <si>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</si>
  <si>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</si>
  <si>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</si>
  <si>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</si>
  <si>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</si>
  <si>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</si>
  <si>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</si>
  <si>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</si>
  <si>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</si>
  <si>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</si>
  <si>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</si>
  <si>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</si>
  <si>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</si>
  <si>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</si>
  <si>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</si>
  <si>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</si>
  <si>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</si>
  <si>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</si>
  <si>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</si>
  <si>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</si>
  <si>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</si>
  <si>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</si>
  <si>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</si>
  <si>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</si>
  <si>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</si>
  <si>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</si>
  <si>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</si>
  <si>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</si>
  <si>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</si>
  <si>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</si>
  <si>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</si>
  <si>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</si>
  <si>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</si>
  <si>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</si>
  <si>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</si>
  <si>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</si>
  <si>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</si>
  <si>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</si>
  <si>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</si>
  <si>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</si>
  <si>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</si>
  <si>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</si>
  <si>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</si>
  <si>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</si>
  <si>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</si>
  <si>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</si>
  <si>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</si>
  <si>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</si>
  <si>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</si>
  <si>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</si>
  <si>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</si>
  <si>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</si>
  <si>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</si>
  <si>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</si>
  <si>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</si>
  <si>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</si>
  <si>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</si>
  <si>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</si>
  <si>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</si>
  <si>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</si>
  <si>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</si>
  <si>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</si>
  <si>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</si>
  <si>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</si>
  <si>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</si>
  <si>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</si>
  <si>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</si>
  <si>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</si>
  <si>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</si>
  <si>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</si>
  <si>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</si>
  <si>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</si>
  <si>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</si>
  <si>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</si>
  <si>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</si>
  <si>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</si>
  <si>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</si>
  <si>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</si>
  <si>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</si>
  <si>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</si>
  <si>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</si>
  <si>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</si>
  <si>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</si>
  <si>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</si>
  <si>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</si>
  <si>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</si>
  <si>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</si>
  <si>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</si>
  <si>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</si>
  <si>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</si>
  <si>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</si>
  <si>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</si>
  <si>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</si>
  <si>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</si>
  <si>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</si>
  <si>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</si>
  <si>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</si>
  <si>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</si>
  <si>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</si>
  <si>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</si>
  <si>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</si>
  <si>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</si>
  <si>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</si>
  <si>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</si>
  <si>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</si>
  <si>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</si>
  <si>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</si>
  <si>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</si>
  <si>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</si>
  <si>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</si>
  <si>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</si>
  <si>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</si>
  <si>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</si>
  <si>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</si>
  <si>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</si>
  <si>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</si>
  <si>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</si>
  <si>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</si>
  <si>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</si>
  <si>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</si>
  <si>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</si>
  <si>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</si>
  <si>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</si>
  <si>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</si>
  <si>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</si>
  <si>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</si>
  <si>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</si>
  <si>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</si>
  <si>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</si>
  <si>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</si>
  <si>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</si>
  <si>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</si>
  <si>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</si>
  <si>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</si>
  <si>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</si>
  <si>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</si>
  <si>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</si>
  <si>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</si>
  <si>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</si>
  <si>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</si>
  <si>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</si>
  <si>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</si>
  <si>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</si>
  <si>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</si>
  <si>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</si>
  <si>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</si>
  <si>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</si>
  <si>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</si>
  <si>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</si>
  <si>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</si>
  <si>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</si>
  <si>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</si>
  <si>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</si>
  <si>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</si>
  <si>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</si>
  <si>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</si>
  <si>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</si>
  <si>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</si>
  <si>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</si>
  <si>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</si>
  <si>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</si>
  <si>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</si>
  <si>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</si>
  <si>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</si>
  <si>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</si>
  <si>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</si>
  <si>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</si>
  <si>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</si>
  <si>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</si>
  <si>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</si>
  <si>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</si>
  <si>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</si>
  <si>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</si>
  <si>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</si>
  <si>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</si>
  <si>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</si>
  <si>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</si>
  <si>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</si>
  <si>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</si>
  <si>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</si>
  <si>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</si>
  <si>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</si>
  <si>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</si>
  <si>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</si>
  <si>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</si>
  <si>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</si>
  <si>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</si>
  <si>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</si>
  <si>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</si>
  <si>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</si>
  <si>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</si>
  <si>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</si>
  <si>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</si>
  <si>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</si>
  <si>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</si>
  <si>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</si>
  <si>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</si>
  <si>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</si>
  <si>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</si>
  <si>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</si>
  <si>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</si>
  <si>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</si>
  <si>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</si>
  <si>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</si>
  <si>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</si>
  <si>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</si>
  <si>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</si>
  <si>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</si>
  <si>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</si>
  <si>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</si>
  <si>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</si>
  <si>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</si>
  <si>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</si>
  <si>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</si>
  <si>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</si>
  <si>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</si>
  <si>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</si>
  <si>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</si>
  <si>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</si>
  <si>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</si>
  <si>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</si>
  <si>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</si>
  <si>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</si>
  <si>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</si>
  <si>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</si>
  <si>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</si>
  <si>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</si>
  <si>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</si>
  <si>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</si>
  <si>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</si>
  <si>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</si>
  <si>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</si>
  <si>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</si>
  <si>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</si>
  <si>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</si>
  <si>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</si>
  <si>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</si>
  <si>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</si>
  <si>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</si>
  <si>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</si>
  <si>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</si>
  <si>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</si>
  <si>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</si>
  <si>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</si>
  <si>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</si>
  <si>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</si>
  <si>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</si>
  <si>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</si>
  <si>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</si>
  <si>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</si>
  <si>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</si>
  <si>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</si>
  <si>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</si>
  <si>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</si>
  <si>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</si>
  <si>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</si>
  <si>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</si>
  <si>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</si>
  <si>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</si>
  <si>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</si>
  <si>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</si>
  <si>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</si>
  <si>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</si>
  <si>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</si>
  <si>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</si>
  <si>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</si>
  <si>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</si>
  <si>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</si>
  <si>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</si>
  <si>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</si>
  <si>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</si>
  <si>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</si>
  <si>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</si>
  <si>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</si>
  <si>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</si>
  <si>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</si>
  <si>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</si>
  <si>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</si>
  <si>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</si>
  <si>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</si>
  <si>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</si>
  <si>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</si>
  <si>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</si>
  <si>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</si>
  <si>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</si>
  <si>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</si>
  <si>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</si>
  <si>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</si>
  <si>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</si>
  <si>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</si>
  <si>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</si>
  <si>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</si>
  <si>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</si>
  <si>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</si>
  <si>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</si>
  <si>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</si>
  <si>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</si>
  <si>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</si>
  <si>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</si>
  <si>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</si>
  <si>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</si>
  <si>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</si>
  <si>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</si>
  <si>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</si>
  <si>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</si>
  <si>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</si>
  <si>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</si>
  <si>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</si>
  <si>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</si>
  <si>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</si>
  <si>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</si>
  <si>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</si>
  <si>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</si>
  <si>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</si>
  <si>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</si>
  <si>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</si>
  <si>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</si>
  <si>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</si>
  <si>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</si>
  <si>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</si>
  <si>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</si>
  <si>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</si>
  <si>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</si>
  <si>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</si>
  <si>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</si>
  <si>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</si>
  <si>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</si>
  <si>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</si>
  <si>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</si>
  <si>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</si>
  <si>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</si>
  <si>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</si>
  <si>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</si>
  <si>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</si>
  <si>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</si>
  <si>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</si>
  <si>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</si>
  <si>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</si>
  <si>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</si>
  <si>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</si>
  <si>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</si>
  <si>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</si>
  <si>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</si>
  <si>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</si>
  <si>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</si>
  <si>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</si>
  <si>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</si>
  <si>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</si>
  <si>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</si>
  <si>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</si>
  <si>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</si>
  <si>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</si>
  <si>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</si>
  <si>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</si>
  <si>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</si>
  <si>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</si>
  <si>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</si>
  <si>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</si>
  <si>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</si>
  <si>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</si>
  <si>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</si>
  <si>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</si>
  <si>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</si>
  <si>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</si>
  <si>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</si>
  <si>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</si>
  <si>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</si>
  <si>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</si>
  <si>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</si>
  <si>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</si>
  <si>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</si>
  <si>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</si>
  <si>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</si>
  <si>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</si>
  <si>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</si>
  <si>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</si>
  <si>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</si>
  <si>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</si>
  <si>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</si>
  <si>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</si>
  <si>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</si>
  <si>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</si>
  <si>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</si>
  <si>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</si>
  <si>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</si>
  <si>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</si>
  <si>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</si>
  <si>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</si>
  <si>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</si>
  <si>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</si>
  <si>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</si>
  <si>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</si>
  <si>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</si>
  <si>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</si>
  <si>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</si>
  <si>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</si>
  <si>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</si>
  <si>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</si>
  <si>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</si>
  <si>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</si>
  <si>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</si>
  <si>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</si>
  <si>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</si>
  <si>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</si>
  <si>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</si>
  <si>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</si>
  <si>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</si>
  <si>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</si>
  <si>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</si>
  <si>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</si>
  <si>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</si>
  <si>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</si>
  <si>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</si>
  <si>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</si>
  <si>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</si>
  <si>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</si>
  <si>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</si>
  <si>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</si>
  <si>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</si>
  <si>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</si>
  <si>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</si>
  <si>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</si>
  <si>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</si>
  <si>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</si>
  <si>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</si>
  <si>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</si>
  <si>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</si>
  <si>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</si>
  <si>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</si>
  <si>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</si>
  <si>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</si>
  <si>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</si>
  <si>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</si>
  <si>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</si>
  <si>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</si>
  <si>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</si>
  <si>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</si>
  <si>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</si>
  <si>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</si>
  <si>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</si>
  <si>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</si>
  <si>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</si>
  <si>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</si>
  <si>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</si>
  <si>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</si>
  <si>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</si>
  <si>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</si>
  <si>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</si>
  <si>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</si>
  <si>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</si>
  <si>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</si>
  <si>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</si>
  <si>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</si>
  <si>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</si>
  <si>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</si>
  <si>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</si>
  <si>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</si>
  <si>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</si>
  <si>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</si>
  <si>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</si>
  <si>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</si>
  <si>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</si>
  <si>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</si>
  <si>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</si>
  <si>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</si>
  <si>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</si>
  <si>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</si>
  <si>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</si>
  <si>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</si>
  <si>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</si>
  <si>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</si>
  <si>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</si>
  <si>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</si>
  <si>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</si>
  <si>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</si>
  <si>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</si>
  <si>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</si>
  <si>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</si>
  <si>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</si>
  <si>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</si>
  <si>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</si>
  <si>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</si>
  <si>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</si>
  <si>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</si>
  <si>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</si>
  <si>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</si>
  <si>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</si>
  <si>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</si>
  <si>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</si>
  <si>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</si>
  <si>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</si>
  <si>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</si>
  <si>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</si>
  <si>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</si>
  <si>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</si>
  <si>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</si>
  <si>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</si>
  <si>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</si>
  <si>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</si>
  <si>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</si>
  <si>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</si>
  <si>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</si>
  <si>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</si>
  <si>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</si>
  <si>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</si>
  <si>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</si>
  <si>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</si>
  <si>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</si>
  <si>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</si>
  <si>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</si>
  <si>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</si>
  <si>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</si>
  <si>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</si>
  <si>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</si>
  <si>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</si>
  <si>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</si>
  <si>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</si>
  <si>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</si>
  <si>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</si>
  <si>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</si>
  <si>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</si>
  <si>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</si>
  <si>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</si>
  <si>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</si>
  <si>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</si>
  <si>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</si>
  <si>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</si>
  <si>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</si>
  <si>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</si>
  <si>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</si>
  <si>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</si>
  <si>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</si>
  <si>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</si>
  <si>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</si>
  <si>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</si>
  <si>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</si>
  <si>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</si>
  <si>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</si>
  <si>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</si>
  <si>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</si>
  <si>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</si>
  <si>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</si>
  <si>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</si>
  <si>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</si>
  <si>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</si>
  <si>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</si>
  <si>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</si>
  <si>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</si>
  <si>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</si>
  <si>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</si>
  <si>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</si>
  <si>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</si>
  <si>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</si>
  <si>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</si>
  <si>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</si>
  <si>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</si>
  <si>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</si>
  <si>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</si>
  <si>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</si>
  <si>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</si>
  <si>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</si>
  <si>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</si>
  <si>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</si>
  <si>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</si>
  <si>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</si>
  <si>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</si>
  <si>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</si>
  <si>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</si>
  <si>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</si>
  <si>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</si>
  <si>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</si>
  <si>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</si>
  <si>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</si>
  <si>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</si>
  <si>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</si>
  <si>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</si>
  <si>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</si>
  <si>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</si>
  <si>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</si>
  <si>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</si>
  <si>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</si>
  <si>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</si>
  <si>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</si>
  <si>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</si>
  <si>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</si>
  <si>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</si>
  <si>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</si>
  <si>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</si>
  <si>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</si>
  <si>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</si>
  <si>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</si>
  <si>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</si>
  <si>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</si>
  <si>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</si>
  <si>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</si>
  <si>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</si>
  <si>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</si>
  <si>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</si>
  <si>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</si>
  <si>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</si>
  <si>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</si>
  <si>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</si>
  <si>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</si>
  <si>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</si>
  <si>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</si>
  <si>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</si>
  <si>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</si>
  <si>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</si>
  <si>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</si>
  <si>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</si>
  <si>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</si>
  <si>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</si>
  <si>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</si>
  <si>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</si>
  <si>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</si>
  <si>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</si>
  <si>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</si>
  <si>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</si>
  <si>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</si>
  <si>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</si>
  <si>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</si>
  <si>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</si>
  <si>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</si>
  <si>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</si>
  <si>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</si>
  <si>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</si>
  <si>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</si>
  <si>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</si>
  <si>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</si>
  <si>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</si>
  <si>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</si>
  <si>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</si>
  <si>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</si>
  <si>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</si>
  <si>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</si>
  <si>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</si>
  <si>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</si>
  <si>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</si>
  <si>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</si>
  <si>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</si>
  <si>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</si>
  <si>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</si>
  <si>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</si>
  <si>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</si>
  <si>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</si>
  <si>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</si>
  <si>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</si>
  <si>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</si>
  <si>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</si>
  <si>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</si>
  <si>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</si>
  <si>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</si>
  <si>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</si>
  <si>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</si>
  <si>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</si>
  <si>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</si>
  <si>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</si>
  <si>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</si>
  <si>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</si>
  <si>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</si>
  <si>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</si>
  <si>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</si>
  <si>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</si>
  <si>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</si>
  <si>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</si>
  <si>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</si>
  <si>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</si>
  <si>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</si>
  <si>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</si>
  <si>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</si>
  <si>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</si>
  <si>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</si>
  <si>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</si>
  <si>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</si>
  <si>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</si>
  <si>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</si>
  <si>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</si>
  <si>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</si>
  <si>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</si>
  <si>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</si>
  <si>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</si>
  <si>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</si>
  <si>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</si>
  <si>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</si>
  <si>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</si>
  <si>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</si>
  <si>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</si>
  <si>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</si>
  <si>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</si>
  <si>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</si>
  <si>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</si>
  <si>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</si>
  <si>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</si>
  <si>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</si>
  <si>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</si>
  <si>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</si>
  <si>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</si>
  <si>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</si>
  <si>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</si>
  <si>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</si>
  <si>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</si>
  <si>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</si>
  <si>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</si>
  <si>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</si>
  <si>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</si>
  <si>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</si>
  <si>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</si>
  <si>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</si>
  <si>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</si>
  <si>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</si>
  <si>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</si>
  <si>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</si>
  <si>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</si>
  <si>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</si>
  <si>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</si>
  <si>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</si>
  <si>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</si>
  <si>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</si>
  <si>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</si>
  <si>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</si>
  <si>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</si>
  <si>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</si>
  <si>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</si>
  <si>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</si>
  <si>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</si>
  <si>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</si>
  <si>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</si>
  <si>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</si>
  <si>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</si>
  <si>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</si>
  <si>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</si>
  <si>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</si>
  <si>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</si>
  <si>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</si>
  <si>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</si>
  <si>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</si>
  <si>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</si>
  <si>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</si>
  <si>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</si>
  <si>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</si>
  <si>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</si>
  <si>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</si>
  <si>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</si>
  <si>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</si>
  <si>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</si>
  <si>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</si>
  <si>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</si>
  <si>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</si>
  <si>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</si>
  <si>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</si>
  <si>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</si>
  <si>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</si>
  <si>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</si>
  <si>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</si>
  <si>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</si>
  <si>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</si>
  <si>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</si>
  <si>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</si>
  <si>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</si>
  <si>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</si>
  <si>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</si>
  <si>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</si>
  <si>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</si>
  <si>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</si>
  <si>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</si>
  <si>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</si>
  <si>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</si>
  <si>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</si>
  <si>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</si>
  <si>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</si>
  <si>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</si>
  <si>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</si>
  <si>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</si>
  <si>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</si>
  <si>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</si>
  <si>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</si>
  <si>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</si>
  <si>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</si>
  <si>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</si>
  <si>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</si>
  <si>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</si>
  <si>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</si>
  <si>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</si>
  <si>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</si>
  <si>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</si>
  <si>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</si>
  <si>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</si>
  <si>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</si>
  <si>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</si>
  <si>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</si>
  <si>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</si>
  <si>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</si>
  <si>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</si>
  <si>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</si>
  <si>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</si>
  <si>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</si>
  <si>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</si>
  <si>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</si>
  <si>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</si>
  <si>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</si>
  <si>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</si>
  <si>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</si>
  <si>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</si>
  <si>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</si>
  <si>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</si>
  <si>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</si>
  <si>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</si>
  <si>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</si>
  <si>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</si>
  <si>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</si>
  <si>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</si>
  <si>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</si>
  <si>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</si>
  <si>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</si>
  <si>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</si>
  <si>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</si>
  <si>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</si>
  <si>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</si>
  <si>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</si>
  <si>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</si>
  <si>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</si>
  <si>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</si>
  <si>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</si>
  <si>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</si>
  <si>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</si>
  <si>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</si>
  <si>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</si>
  <si>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</si>
  <si>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</si>
  <si>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</si>
  <si>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</si>
  <si>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</si>
  <si>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</si>
  <si>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</si>
  <si>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</si>
  <si>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</si>
  <si>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</si>
  <si>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</si>
  <si>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</si>
  <si>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</si>
  <si>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</si>
  <si>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</si>
  <si>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</si>
  <si>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</si>
  <si>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</si>
  <si>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</si>
  <si>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</si>
  <si>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</si>
  <si>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</si>
  <si>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</si>
  <si>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</si>
  <si>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</si>
  <si>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</si>
  <si>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</si>
  <si>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</si>
  <si>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</si>
  <si>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</si>
  <si>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</si>
  <si>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</si>
  <si>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</si>
  <si>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</si>
  <si>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</si>
  <si>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</si>
  <si>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</si>
  <si>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</si>
  <si>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</si>
  <si>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</si>
  <si>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</si>
  <si>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</si>
  <si>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</si>
  <si>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</si>
  <si>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</si>
  <si>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</si>
  <si>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</si>
  <si>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</si>
  <si>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</si>
  <si>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</si>
  <si>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</si>
  <si>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</si>
  <si>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</si>
  <si>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</si>
  <si>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</si>
  <si>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</si>
  <si>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</si>
  <si>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</si>
  <si>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</si>
  <si>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</si>
  <si>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</si>
  <si>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</si>
  <si>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</si>
  <si>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</si>
  <si>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</si>
  <si>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</si>
  <si>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</si>
  <si>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</si>
  <si>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</si>
  <si>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</si>
  <si>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</si>
  <si>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</si>
  <si>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</si>
  <si>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</si>
  <si>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</si>
  <si>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</si>
  <si>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</si>
  <si>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</si>
  <si>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</si>
  <si>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</si>
  <si>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</si>
  <si>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</si>
  <si>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</si>
  <si>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</si>
  <si>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</si>
  <si>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</si>
  <si>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</si>
  <si>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</si>
  <si>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</si>
  <si>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</si>
  <si>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</si>
  <si>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</si>
  <si>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</si>
  <si>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</si>
  <si>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</si>
  <si>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</si>
  <si>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</si>
  <si>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</si>
  <si>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</si>
  <si>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</si>
  <si>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</si>
  <si>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</si>
  <si>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</si>
  <si>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</si>
  <si>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</si>
  <si>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</si>
  <si>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</si>
  <si>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</si>
  <si>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</si>
  <si>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</si>
  <si>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</si>
  <si>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</si>
  <si>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</si>
  <si>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</si>
  <si>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</si>
  <si>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</si>
  <si>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</si>
  <si>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</si>
  <si>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</si>
  <si>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</si>
  <si>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</si>
  <si>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</si>
  <si>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</si>
  <si>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</si>
  <si>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</si>
  <si>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</si>
  <si>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</si>
  <si>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</si>
  <si>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</si>
  <si>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</si>
  <si>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</si>
  <si>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</si>
  <si>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</si>
  <si>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</si>
  <si>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</si>
  <si>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</si>
  <si>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</si>
  <si>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</si>
  <si>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</si>
  <si>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</si>
  <si>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</si>
  <si>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</si>
  <si>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</si>
  <si>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</si>
  <si>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</si>
  <si>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</si>
  <si>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</si>
  <si>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</si>
  <si>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</si>
  <si>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</si>
  <si>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</si>
  <si>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</si>
  <si>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</si>
  <si>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</si>
  <si>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</si>
  <si>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</si>
  <si>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</si>
  <si>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</si>
  <si>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</si>
  <si>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</si>
  <si>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</si>
  <si>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</si>
  <si>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</si>
  <si>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</si>
  <si>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</si>
  <si>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</si>
  <si>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</si>
  <si>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</si>
  <si>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</si>
  <si>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</si>
  <si>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</si>
  <si>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</si>
  <si>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</si>
  <si>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</si>
  <si>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</si>
  <si>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</si>
  <si>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</si>
  <si>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</si>
  <si>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</si>
  <si>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</si>
  <si>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</si>
  <si>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</si>
  <si>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</si>
  <si>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</si>
  <si>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</si>
  <si>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</si>
  <si>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</si>
  <si>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</si>
  <si>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</si>
  <si>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</si>
  <si>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</si>
  <si>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</si>
  <si>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</si>
  <si>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</si>
  <si>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</si>
  <si>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</si>
  <si>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</si>
  <si>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</si>
  <si>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</si>
  <si>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</si>
  <si>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</si>
  <si>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</si>
  <si>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</si>
  <si>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</si>
  <si>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</si>
  <si>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</si>
  <si>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</si>
  <si>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</si>
  <si>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</si>
  <si>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</si>
  <si>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</si>
  <si>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</si>
  <si>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</si>
  <si>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</si>
  <si>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</si>
  <si>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</si>
  <si>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</si>
  <si>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</si>
  <si>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</si>
  <si>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</si>
  <si>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</si>
  <si>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</si>
  <si>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</si>
  <si>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</si>
  <si>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</si>
  <si>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</si>
  <si>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</si>
  <si>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</si>
  <si>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</si>
  <si>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</si>
  <si>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</si>
  <si>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</si>
  <si>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</si>
  <si>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</si>
  <si>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</si>
  <si>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</si>
  <si>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</si>
  <si>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</si>
  <si>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</si>
  <si>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</si>
  <si>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</si>
  <si>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</si>
  <si>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</si>
  <si>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</si>
  <si>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</si>
  <si>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</si>
  <si>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</si>
  <si>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</si>
  <si>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</si>
  <si>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</si>
  <si>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</si>
  <si>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</si>
  <si>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</si>
  <si>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</si>
  <si>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</si>
  <si>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</si>
  <si>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</si>
  <si>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</si>
  <si>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</si>
  <si>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</si>
  <si>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</si>
  <si>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</si>
  <si>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</si>
  <si>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</si>
  <si>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</si>
  <si>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</si>
  <si>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</si>
  <si>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</si>
  <si>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</si>
  <si>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</si>
  <si>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</si>
  <si>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</si>
  <si>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</si>
  <si>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</si>
  <si>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</si>
  <si>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</si>
  <si>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</si>
  <si>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</si>
  <si>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</si>
  <si>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</si>
  <si>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</si>
  <si>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</si>
  <si>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</si>
  <si>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</si>
  <si>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</si>
  <si>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</si>
  <si>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</si>
  <si>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</si>
  <si>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</si>
  <si>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</si>
  <si>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</si>
  <si>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</si>
  <si>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</si>
  <si>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</si>
  <si>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</si>
  <si>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</si>
  <si>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</si>
  <si>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</si>
  <si>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</si>
  <si>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</si>
  <si>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</si>
  <si>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</si>
  <si>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</si>
  <si>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</si>
  <si>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</si>
  <si>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</si>
  <si>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</si>
  <si>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</si>
  <si>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</si>
  <si>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</si>
  <si>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</si>
  <si>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</si>
  <si>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</si>
  <si>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</si>
  <si>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</si>
  <si>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</si>
  <si>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</si>
  <si>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</si>
  <si>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</si>
  <si>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</si>
  <si>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</si>
  <si>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</si>
  <si>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</si>
  <si>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</si>
  <si>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</si>
  <si>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</si>
  <si>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</si>
  <si>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</si>
  <si>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</si>
  <si>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</si>
  <si>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</si>
  <si>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</si>
  <si>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</si>
  <si>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</si>
  <si>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</si>
  <si>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</si>
  <si>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</si>
  <si>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</si>
  <si>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</si>
  <si>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</si>
  <si>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</si>
  <si>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</si>
  <si>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</si>
  <si>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</si>
  <si>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</si>
  <si>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</si>
  <si>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</si>
  <si>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</si>
  <si>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</si>
  <si>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</si>
  <si>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</si>
  <si>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</si>
  <si>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</si>
  <si>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</si>
  <si>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</si>
  <si>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</si>
  <si>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</si>
  <si>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</si>
  <si>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</si>
  <si>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</si>
  <si>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</si>
  <si>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</si>
  <si>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</si>
  <si>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</si>
  <si>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</si>
  <si>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</si>
  <si>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</si>
  <si>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</si>
  <si>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</si>
  <si>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</si>
  <si>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</si>
  <si>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</si>
  <si>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</si>
  <si>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</si>
  <si>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</si>
  <si>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</si>
  <si>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</si>
  <si>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</si>
  <si>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</si>
  <si>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</si>
  <si>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</si>
  <si>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</si>
  <si>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</si>
  <si>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</si>
  <si>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</si>
  <si>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</si>
  <si>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</si>
  <si>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</si>
  <si>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</si>
  <si>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</si>
  <si>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</si>
  <si>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</si>
  <si>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</si>
  <si>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</si>
  <si>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</si>
  <si>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</si>
  <si>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</si>
  <si>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</si>
  <si>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</si>
  <si>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</si>
  <si>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</si>
  <si>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</si>
  <si>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</si>
  <si>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</si>
  <si>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</si>
  <si>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</si>
  <si>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</si>
  <si>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</si>
  <si>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</si>
  <si>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</si>
  <si>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</si>
  <si>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</si>
  <si>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</si>
  <si>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</si>
  <si>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</si>
  <si>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</si>
  <si>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</si>
  <si>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</si>
  <si>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</si>
  <si>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</si>
  <si>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</si>
  <si>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</si>
  <si>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</si>
  <si>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</si>
  <si>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</si>
  <si>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</si>
  <si>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</si>
  <si>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</si>
  <si>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</si>
  <si>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</si>
  <si>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</si>
  <si>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</si>
  <si>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</si>
  <si>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</si>
  <si>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</si>
  <si>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</si>
  <si>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</si>
  <si>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</si>
  <si>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</si>
  <si>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</si>
  <si>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</si>
  <si>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</si>
  <si>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</si>
  <si>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</si>
  <si>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</si>
  <si>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</si>
  <si>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</si>
  <si>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</si>
  <si>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</si>
  <si>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</si>
  <si>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</si>
  <si>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</si>
  <si>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</si>
  <si>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</si>
  <si>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</si>
  <si>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</si>
  <si>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</si>
  <si>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</si>
  <si>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</si>
  <si>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</si>
  <si>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</si>
  <si>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</si>
  <si>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</si>
  <si>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</si>
  <si>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</si>
  <si>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</si>
  <si>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</si>
  <si>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</si>
  <si>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</si>
  <si>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</si>
  <si>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</si>
  <si>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</si>
  <si>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</si>
  <si>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</si>
  <si>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</si>
  <si>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</si>
  <si>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</si>
  <si>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</si>
  <si>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</si>
  <si>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</si>
  <si>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</si>
  <si>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</si>
  <si>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</si>
  <si>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</si>
  <si>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</si>
  <si>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</si>
  <si>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</si>
  <si>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</si>
  <si>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</si>
  <si>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</si>
  <si>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</si>
  <si>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</si>
  <si>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</si>
  <si>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</si>
  <si>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</si>
  <si>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</si>
  <si>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</si>
  <si>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</si>
  <si>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</si>
  <si>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</si>
  <si>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</si>
  <si>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</si>
  <si>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</si>
  <si>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</si>
  <si>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</si>
  <si>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</si>
  <si>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</si>
  <si>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</si>
  <si>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</si>
  <si>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</si>
  <si>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</si>
  <si>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</si>
  <si>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</si>
  <si>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</si>
  <si>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</si>
  <si>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</si>
  <si>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</si>
  <si>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</si>
  <si>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</si>
  <si>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</si>
  <si>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</si>
  <si>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</si>
  <si>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</si>
  <si>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</si>
  <si>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</si>
  <si>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</si>
  <si>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</si>
  <si>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</si>
  <si>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</si>
  <si>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</si>
  <si>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</si>
  <si>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</si>
  <si>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</si>
  <si>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</si>
  <si>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</si>
  <si>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</si>
  <si>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</si>
  <si>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</si>
  <si>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</si>
  <si>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</si>
  <si>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</si>
  <si>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</si>
  <si>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</si>
  <si>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</si>
  <si>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</si>
  <si>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</si>
  <si>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</si>
  <si>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</si>
  <si>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</si>
  <si>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</si>
  <si>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</si>
  <si>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</si>
  <si>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</si>
  <si>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</si>
  <si>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</si>
  <si>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</si>
  <si>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</si>
  <si>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</si>
  <si>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</si>
  <si>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</si>
  <si>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</si>
  <si>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</si>
  <si>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</si>
  <si>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</si>
  <si>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</si>
  <si>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</si>
  <si>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</si>
  <si>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</si>
  <si>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</si>
  <si>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</si>
  <si>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</si>
  <si>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</si>
  <si>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</si>
  <si>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</si>
  <si>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</si>
  <si>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</si>
  <si>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</si>
  <si>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</si>
  <si>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</si>
  <si>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</si>
  <si>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</si>
  <si>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</si>
  <si>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</si>
  <si>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</si>
  <si>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</si>
  <si>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</si>
  <si>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</si>
  <si>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</si>
  <si>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</si>
  <si>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</si>
  <si>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</si>
  <si>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</si>
  <si>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</si>
  <si>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</si>
  <si>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</si>
  <si>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</si>
  <si>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</si>
  <si>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</si>
  <si>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</si>
  <si>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</si>
  <si>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</si>
  <si>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</si>
  <si>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</si>
  <si>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</si>
  <si>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</si>
  <si>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</si>
  <si>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</si>
  <si>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</si>
  <si>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</si>
  <si>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</si>
  <si>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</si>
  <si>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</si>
  <si>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</si>
  <si>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</si>
  <si>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</si>
  <si>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</si>
  <si>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</si>
  <si>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</si>
  <si>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</si>
  <si>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</si>
  <si>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</si>
  <si>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</si>
  <si>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</si>
  <si>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</si>
  <si>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</si>
  <si>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</si>
  <si>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</si>
  <si>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</si>
  <si>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</si>
  <si>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</si>
  <si>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</si>
  <si>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</si>
  <si>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</si>
  <si>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</si>
  <si>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</si>
  <si>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</si>
  <si>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</si>
  <si>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</si>
  <si>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</si>
  <si>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</si>
  <si>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</si>
  <si>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</si>
  <si>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</si>
  <si>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</si>
  <si>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</si>
  <si>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</si>
  <si>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</si>
  <si>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</si>
  <si>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</si>
  <si>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</si>
  <si>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</si>
  <si>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</si>
  <si>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</si>
  <si>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</si>
  <si>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</si>
  <si>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</si>
  <si>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</si>
  <si>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</si>
  <si>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</si>
  <si>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</si>
  <si>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</si>
  <si>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</si>
  <si>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</si>
  <si>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</si>
  <si>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</si>
  <si>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</si>
  <si>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</si>
  <si>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</si>
  <si>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</si>
  <si>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</si>
  <si>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</si>
  <si>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</si>
  <si>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</si>
  <si>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</si>
  <si>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</si>
  <si>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</si>
  <si>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</si>
  <si>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</si>
  <si>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</si>
  <si>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</si>
  <si>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</si>
  <si>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</si>
  <si>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</si>
  <si>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</si>
  <si>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</si>
  <si>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</si>
  <si>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</si>
  <si>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</si>
  <si>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</si>
  <si>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</si>
  <si>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</si>
  <si>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</si>
  <si>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</si>
  <si>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</si>
  <si>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</si>
  <si>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</si>
  <si>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</si>
  <si>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</si>
  <si>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</si>
  <si>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</si>
  <si>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</si>
  <si>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</si>
  <si>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</si>
  <si>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</si>
  <si>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</si>
  <si>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</si>
  <si>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</si>
  <si>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</si>
  <si>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</si>
  <si>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</si>
  <si>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</si>
  <si>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</si>
  <si>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</si>
  <si>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</si>
  <si>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</si>
  <si>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</si>
  <si>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</si>
  <si>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</si>
  <si>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</si>
  <si>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</si>
  <si>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</si>
  <si>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</si>
  <si>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</si>
  <si>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</si>
  <si>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</si>
  <si>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</si>
  <si>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</si>
  <si>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</si>
  <si>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</si>
  <si>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</si>
  <si>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</si>
  <si>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</si>
  <si>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</si>
  <si>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</si>
  <si>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</si>
  <si>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</si>
  <si>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</si>
  <si>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</si>
  <si>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</si>
  <si>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</si>
  <si>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</si>
  <si>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</si>
  <si>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</si>
  <si>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</si>
  <si>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</si>
  <si>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</si>
  <si>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</si>
  <si>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</si>
  <si>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</si>
  <si>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</si>
  <si>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</si>
  <si>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</si>
  <si>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</si>
  <si>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</si>
  <si>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</si>
  <si>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</si>
  <si>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</si>
  <si>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</si>
  <si>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</si>
  <si>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</si>
  <si>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</si>
  <si>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</si>
  <si>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</si>
  <si>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</si>
  <si>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</si>
  <si>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</si>
  <si>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</si>
  <si>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</si>
  <si>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</si>
  <si>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</si>
  <si>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</si>
  <si>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</si>
  <si>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</si>
  <si>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</si>
  <si>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</si>
  <si>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</si>
  <si>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</si>
  <si>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</si>
  <si>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</si>
  <si>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</si>
  <si>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</si>
  <si>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</si>
  <si>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</si>
  <si>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</si>
  <si>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</si>
  <si>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</si>
  <si>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</si>
  <si>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</si>
  <si>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</si>
  <si>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</si>
  <si>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</si>
  <si>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</si>
  <si>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</si>
  <si>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</si>
  <si>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</si>
  <si>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</si>
  <si>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</si>
  <si>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</si>
  <si>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</si>
  <si>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</si>
  <si>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</si>
  <si>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</si>
  <si>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</si>
  <si>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</si>
  <si>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</si>
  <si>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</si>
  <si>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</si>
  <si>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</si>
  <si>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</si>
  <si>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</si>
  <si>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</si>
  <si>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</si>
  <si>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</si>
  <si>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</si>
  <si>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</si>
  <si>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</si>
  <si>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</si>
  <si>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</si>
  <si>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</si>
  <si>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</si>
  <si>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</si>
  <si>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</si>
  <si>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</si>
  <si>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</si>
  <si>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</si>
  <si>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</si>
  <si>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</si>
  <si>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</si>
  <si>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</si>
  <si>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</si>
  <si>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</si>
  <si>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</si>
  <si>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</si>
  <si>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</si>
  <si>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</si>
  <si>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</si>
  <si>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</si>
  <si>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</si>
  <si>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</si>
  <si>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</si>
  <si>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</si>
  <si>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</si>
  <si>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</si>
  <si>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</si>
  <si>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</si>
  <si>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</si>
  <si>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</si>
  <si>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</si>
  <si>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</si>
  <si>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</si>
  <si>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</si>
  <si>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</si>
  <si>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</si>
  <si>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</si>
  <si>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</si>
  <si>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</si>
  <si>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</si>
  <si>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</si>
  <si>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</si>
  <si>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</si>
  <si>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</si>
  <si>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</si>
  <si>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</si>
  <si>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</si>
  <si>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</si>
  <si>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</si>
  <si>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</si>
  <si>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</si>
  <si>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</si>
  <si>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</si>
  <si>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</si>
  <si>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</si>
  <si>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</si>
  <si>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</si>
  <si>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</si>
  <si>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</si>
  <si>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</si>
  <si>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</si>
  <si>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</si>
  <si>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</si>
  <si>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</si>
  <si>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</si>
  <si>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</si>
  <si>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</si>
  <si>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</si>
  <si>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</si>
  <si>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</si>
  <si>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</si>
  <si>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</si>
  <si>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</si>
  <si>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</si>
  <si>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</si>
  <si>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</si>
  <si>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</si>
  <si>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</si>
  <si>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</si>
  <si>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</si>
  <si>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</si>
  <si>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</si>
  <si>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</si>
  <si>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</si>
  <si>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</si>
  <si>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</si>
  <si>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</si>
  <si>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</si>
  <si>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</si>
  <si>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</si>
  <si>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</si>
  <si>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</si>
  <si>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</si>
  <si>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</si>
  <si>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</si>
  <si>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</si>
  <si>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</si>
  <si>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</si>
  <si>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</si>
  <si>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</si>
  <si>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</si>
  <si>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</si>
  <si>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</si>
  <si>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</si>
  <si>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</si>
  <si>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</si>
  <si>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</si>
  <si>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</si>
  <si>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</si>
  <si>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</si>
  <si>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</si>
  <si>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</si>
  <si>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</si>
  <si>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</si>
  <si>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</si>
  <si>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</si>
  <si>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</si>
  <si>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</si>
  <si>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</si>
  <si>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</si>
  <si>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</si>
  <si>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</si>
  <si>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</si>
  <si>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</si>
  <si>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</si>
  <si>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</si>
  <si>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</si>
  <si>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</si>
  <si>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</si>
  <si>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</si>
  <si>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</si>
  <si>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</si>
  <si>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</si>
  <si>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</si>
  <si>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</si>
  <si>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</si>
  <si>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</si>
  <si>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</si>
  <si>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</si>
  <si>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</si>
  <si>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</si>
  <si>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</si>
  <si>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</si>
  <si>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</si>
  <si>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</si>
  <si>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</si>
  <si>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</si>
  <si>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</si>
  <si>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</si>
  <si>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</si>
  <si>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</si>
  <si>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</si>
  <si>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</si>
  <si>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</si>
  <si>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</si>
  <si>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</si>
  <si>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</si>
  <si>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</si>
  <si>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</si>
  <si>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</si>
  <si>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</si>
  <si>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</si>
  <si>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</si>
  <si>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</si>
  <si>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</si>
  <si>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</si>
  <si>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</si>
  <si>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</si>
  <si>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</si>
  <si>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</si>
  <si>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</si>
  <si>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</si>
  <si>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</si>
  <si>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</si>
  <si>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</si>
  <si>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</si>
  <si>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</si>
  <si>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</si>
  <si>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</si>
  <si>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</si>
  <si>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</si>
  <si>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</si>
  <si>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</si>
  <si>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</si>
  <si>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</si>
  <si>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</si>
  <si>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</si>
  <si>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</si>
  <si>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</si>
  <si>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</si>
  <si>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</si>
  <si>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</si>
  <si>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</si>
  <si>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</si>
  <si>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</si>
  <si>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</si>
  <si>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</si>
  <si>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</si>
  <si>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</si>
  <si>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</si>
  <si>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</si>
  <si>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</si>
  <si>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</si>
  <si>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</si>
  <si>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</si>
  <si>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</si>
  <si>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</si>
  <si>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</si>
  <si>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</si>
  <si>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</si>
  <si>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</si>
  <si>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</si>
  <si>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</si>
  <si>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</si>
  <si>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</si>
  <si>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</si>
  <si>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</si>
  <si>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</si>
  <si>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</si>
  <si>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</si>
  <si>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</si>
  <si>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</si>
  <si>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</si>
  <si>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</si>
  <si>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</si>
  <si>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</si>
  <si>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</si>
  <si>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</si>
  <si>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</si>
  <si>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</si>
  <si>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</si>
  <si>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</si>
  <si>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</si>
  <si>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</si>
  <si>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</si>
  <si>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</si>
  <si>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</si>
  <si>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</si>
  <si>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</si>
  <si>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</si>
  <si>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</si>
  <si>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</si>
  <si>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</si>
  <si>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</si>
  <si>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</si>
  <si>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</si>
  <si>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</si>
  <si>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</si>
  <si>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</si>
  <si>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</si>
  <si>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</si>
  <si>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</si>
  <si>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</si>
  <si>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</si>
  <si>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</si>
  <si>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</si>
  <si>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</si>
  <si>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</si>
  <si>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</si>
  <si>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</si>
  <si>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</si>
  <si>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</si>
  <si>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</si>
  <si>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</si>
  <si>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</si>
  <si>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</si>
  <si>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</si>
  <si>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</si>
  <si>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</si>
  <si>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</si>
  <si>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</si>
  <si>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</si>
  <si>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</si>
  <si>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</si>
  <si>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</si>
  <si>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</si>
  <si>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</si>
  <si>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</si>
  <si>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</si>
  <si>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</si>
  <si>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</si>
  <si>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</si>
  <si>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</si>
  <si>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</si>
  <si>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</si>
  <si>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</si>
  <si>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</si>
  <si>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</si>
  <si>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</si>
  <si>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</si>
  <si>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</si>
  <si>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</si>
  <si>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</si>
  <si>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</si>
  <si>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</si>
  <si>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</si>
  <si>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</si>
  <si>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</si>
  <si>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</si>
  <si>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</si>
  <si>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</si>
  <si>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</si>
  <si>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</si>
  <si>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</si>
  <si>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</si>
  <si>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</si>
  <si>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</si>
  <si>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</si>
  <si>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</si>
  <si>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</si>
  <si>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</si>
  <si>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</si>
  <si>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</si>
  <si>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</si>
  <si>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</si>
  <si>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</si>
  <si>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</si>
  <si>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</si>
  <si>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</si>
  <si>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</si>
  <si>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</si>
  <si>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</si>
  <si>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</si>
  <si>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</si>
  <si>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</si>
  <si>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</si>
  <si>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</si>
  <si>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</si>
  <si>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</si>
  <si>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</si>
  <si>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</si>
  <si>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</si>
  <si>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</si>
  <si>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</si>
  <si>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</si>
  <si>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</si>
  <si>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</si>
  <si>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</si>
  <si>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</si>
  <si>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</si>
  <si>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</si>
  <si>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</si>
  <si>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</si>
  <si>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</si>
  <si>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</si>
  <si>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</si>
  <si>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</si>
  <si>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</si>
  <si>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</si>
  <si>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</si>
  <si>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</si>
  <si>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</si>
  <si>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</si>
  <si>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</si>
  <si>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</si>
  <si>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</si>
  <si>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</si>
  <si>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</si>
  <si>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</si>
  <si>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</si>
  <si>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</si>
  <si>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</si>
  <si>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</si>
  <si>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</si>
  <si>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</si>
  <si>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</si>
  <si>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</si>
  <si>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</si>
  <si>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</si>
  <si>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</si>
  <si>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</si>
  <si>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</si>
  <si>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</si>
  <si>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</si>
  <si>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</si>
  <si>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</si>
  <si>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</si>
  <si>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</si>
  <si>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</si>
  <si>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</si>
  <si>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</si>
  <si>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</si>
  <si>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</si>
  <si>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</si>
  <si>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</si>
  <si>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</si>
  <si>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</si>
  <si>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</si>
  <si>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</si>
  <si>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</si>
  <si>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</si>
  <si>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</si>
  <si>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</si>
  <si>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</si>
  <si>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</si>
  <si>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</si>
  <si>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</si>
  <si>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</si>
  <si>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</si>
  <si>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</si>
  <si>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</si>
  <si>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</si>
  <si>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</si>
  <si>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</si>
  <si>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</si>
  <si>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</si>
  <si>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</si>
  <si>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</si>
  <si>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</si>
  <si>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</si>
  <si>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</si>
  <si>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</si>
  <si>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</si>
  <si>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</si>
  <si>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</si>
  <si>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</si>
  <si>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</si>
  <si>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</si>
  <si>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</si>
  <si>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</si>
  <si>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</si>
  <si>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</si>
  <si>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</si>
  <si>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</si>
  <si>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</si>
  <si>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</si>
  <si>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</si>
  <si>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</si>
  <si>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</si>
  <si>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</si>
  <si>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</si>
  <si>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</si>
  <si>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</si>
  <si>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</si>
  <si>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</si>
  <si>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</si>
  <si>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</si>
  <si>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</si>
  <si>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</si>
  <si>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</si>
  <si>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</si>
  <si>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</si>
  <si>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</si>
  <si>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</si>
  <si>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</si>
  <si>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</si>
  <si>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</si>
  <si>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</si>
  <si>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</si>
  <si>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</si>
  <si>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</si>
  <si>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</si>
  <si>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</si>
  <si>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</si>
  <si>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</si>
  <si>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</si>
  <si>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</si>
  <si>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</si>
  <si>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</si>
  <si>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</si>
  <si>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</si>
  <si>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</si>
  <si>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</si>
  <si>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</si>
  <si>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</si>
  <si>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</si>
  <si>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</si>
  <si>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</si>
  <si>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</si>
  <si>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</si>
  <si>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</si>
  <si>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</si>
  <si>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</si>
  <si>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</si>
  <si>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</si>
  <si>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</si>
  <si>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</si>
  <si>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</si>
  <si>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</si>
  <si>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</si>
  <si>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</si>
  <si>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</si>
  <si>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</si>
  <si>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</si>
  <si>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</si>
  <si>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</si>
  <si>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</si>
  <si>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</si>
  <si>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</si>
  <si>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</si>
  <si>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</si>
  <si>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</si>
  <si>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</si>
  <si>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</si>
  <si>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</si>
  <si>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</si>
  <si>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</si>
  <si>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</si>
  <si>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</si>
  <si>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</si>
  <si>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</si>
  <si>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</si>
  <si>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</si>
  <si>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</si>
  <si>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</si>
  <si>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</si>
  <si>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</si>
  <si>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</si>
  <si>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</si>
  <si>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</si>
  <si>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</si>
  <si>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</si>
  <si>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</si>
  <si>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</si>
  <si>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</si>
  <si>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</si>
  <si>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</si>
  <si>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</si>
  <si>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</si>
  <si>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</si>
  <si>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</si>
  <si>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</si>
  <si>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</si>
  <si>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</si>
  <si>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</si>
  <si>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</si>
  <si>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</si>
  <si>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</si>
  <si>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</si>
  <si>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</si>
  <si>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</si>
  <si>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</si>
  <si>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</si>
  <si>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</si>
  <si>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</si>
  <si>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</si>
  <si>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</si>
  <si>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</si>
  <si>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</si>
  <si>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</si>
  <si>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</si>
  <si>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</si>
  <si>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</si>
  <si>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</si>
  <si>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</si>
  <si>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</si>
  <si>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</si>
  <si>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</si>
  <si>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</si>
  <si>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</si>
  <si>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</si>
  <si>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</si>
  <si>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</si>
  <si>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</si>
  <si>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</si>
  <si>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</si>
  <si>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</si>
  <si>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</si>
  <si>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</si>
  <si>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</si>
  <si>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</si>
  <si>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</si>
  <si>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</si>
  <si>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</si>
  <si>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</si>
  <si>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</si>
  <si>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</si>
  <si>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</si>
  <si>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</si>
  <si>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</si>
  <si>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</si>
  <si>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</si>
  <si>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</si>
  <si>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</si>
  <si>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</si>
  <si>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</si>
  <si>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</si>
  <si>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</si>
  <si>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</si>
  <si>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</si>
  <si>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</si>
  <si>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</si>
  <si>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</si>
  <si>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</si>
  <si>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</si>
  <si>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</si>
  <si>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</si>
  <si>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</si>
  <si>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</si>
  <si>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</si>
  <si>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</si>
  <si>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</si>
  <si>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</si>
  <si>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</si>
  <si>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</si>
  <si>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</si>
  <si>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</si>
  <si>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</si>
  <si>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</si>
  <si>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</si>
  <si>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</si>
  <si>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</si>
  <si>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</si>
  <si>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</si>
  <si>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</si>
  <si>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</si>
  <si>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</si>
  <si>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</si>
  <si>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</si>
  <si>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</si>
  <si>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</si>
  <si>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</si>
  <si>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</si>
  <si>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</si>
  <si>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</si>
  <si>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</si>
  <si>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</si>
  <si>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</si>
  <si>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</si>
  <si>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</si>
  <si>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</si>
  <si>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</si>
  <si>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</si>
  <si>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</si>
  <si>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</si>
  <si>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</si>
  <si>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</si>
  <si>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</si>
  <si>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</si>
  <si>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</si>
  <si>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</si>
  <si>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</si>
  <si>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</si>
  <si>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</si>
  <si>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</si>
  <si>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</si>
  <si>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</si>
  <si>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</si>
  <si>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</si>
  <si>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</si>
  <si>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</si>
  <si>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</si>
  <si>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</si>
  <si>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</si>
  <si>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</si>
  <si>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</si>
  <si>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</si>
  <si>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</si>
  <si>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</si>
  <si>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</si>
  <si>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</si>
  <si>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</si>
  <si>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</si>
  <si>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</si>
  <si>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</si>
  <si>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</si>
  <si>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</si>
  <si>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</si>
  <si>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</si>
  <si>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</si>
  <si>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</si>
  <si>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</si>
  <si>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</si>
  <si>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</si>
  <si>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</si>
  <si>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</si>
  <si>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</si>
  <si>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</si>
  <si>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</si>
  <si>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</si>
  <si>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</si>
  <si>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</si>
  <si>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</si>
  <si>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</si>
  <si>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</si>
  <si>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</si>
  <si>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</si>
  <si>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</si>
  <si>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</si>
  <si>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</si>
  <si>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</si>
  <si>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</si>
  <si>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</si>
  <si>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</si>
  <si>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</si>
  <si>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</si>
  <si>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</si>
  <si>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</si>
  <si>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</si>
  <si>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</si>
  <si>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</si>
  <si>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</si>
  <si>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</si>
  <si>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</si>
  <si>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</si>
  <si>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</si>
  <si>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</si>
  <si>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</si>
  <si>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</si>
  <si>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</si>
  <si>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</si>
  <si>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</si>
  <si>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</si>
  <si>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</si>
  <si>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</si>
  <si>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</si>
  <si>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</si>
  <si>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</si>
  <si>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</si>
  <si>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</si>
  <si>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</si>
  <si>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</si>
  <si>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</si>
  <si>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</si>
  <si>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</si>
  <si>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</si>
  <si>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</si>
  <si>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</si>
  <si>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</si>
  <si>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</si>
  <si>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</si>
  <si>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</si>
  <si>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</si>
  <si>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</si>
  <si>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</si>
  <si>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</si>
  <si>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</si>
  <si>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</si>
  <si>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</si>
  <si>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</si>
  <si>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</si>
  <si>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</si>
  <si>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</si>
  <si>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</si>
  <si>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</si>
  <si>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</si>
  <si>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</si>
  <si>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</si>
  <si>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</si>
  <si>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</si>
  <si>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</si>
  <si>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</si>
  <si>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</si>
  <si>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</si>
  <si>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</si>
  <si>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</si>
  <si>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</si>
  <si>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</si>
  <si>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</si>
  <si>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</si>
  <si>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</si>
  <si>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</si>
  <si>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</si>
  <si>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</si>
  <si>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</si>
  <si>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</si>
  <si>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</si>
  <si>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</si>
  <si>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</si>
  <si>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</si>
  <si>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</si>
  <si>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</si>
  <si>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</si>
  <si>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</si>
  <si>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</si>
  <si>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</si>
  <si>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</si>
  <si>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</si>
  <si>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</si>
  <si>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</si>
  <si>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</si>
  <si>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</si>
  <si>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</si>
  <si>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</si>
  <si>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</si>
  <si>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</si>
  <si>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</si>
  <si>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</si>
  <si>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</si>
  <si>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</si>
  <si>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</si>
  <si>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</si>
  <si>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</si>
  <si>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</si>
  <si>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</si>
  <si>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</si>
  <si>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</si>
  <si>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</si>
  <si>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</si>
  <si>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</si>
  <si>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</si>
  <si>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</si>
  <si>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</si>
  <si>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</si>
  <si>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</si>
  <si>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</si>
  <si>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</si>
  <si>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</si>
  <si>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</si>
  <si>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</si>
  <si>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</si>
  <si>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</si>
  <si>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</si>
  <si>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</si>
  <si>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</si>
  <si>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</si>
  <si>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</si>
  <si>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</si>
  <si>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</si>
  <si>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</si>
  <si>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</si>
  <si>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</si>
  <si>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</si>
  <si>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</si>
  <si>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</si>
  <si>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</si>
  <si>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</si>
  <si>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</si>
  <si>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</si>
  <si>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</si>
  <si>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</si>
  <si>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</si>
  <si>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</si>
  <si>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</si>
  <si>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</si>
  <si>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</si>
  <si>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</si>
  <si>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</si>
  <si>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</si>
  <si>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</si>
  <si>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</si>
  <si>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</si>
  <si>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</si>
  <si>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</si>
  <si>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</si>
  <si>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</si>
  <si>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</si>
  <si>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</si>
  <si>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</si>
  <si>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</si>
  <si>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</si>
  <si>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</si>
  <si>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</si>
  <si>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</si>
  <si>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</si>
  <si>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</si>
  <si>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</si>
  <si>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</si>
  <si>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</si>
  <si>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</si>
  <si>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</si>
  <si>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</si>
  <si>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</si>
  <si>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</si>
  <si>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</si>
  <si>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</si>
  <si>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</si>
  <si>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</si>
  <si>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</si>
  <si>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</si>
  <si>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</si>
  <si>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</si>
  <si>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</si>
  <si>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</si>
  <si>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</si>
  <si>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</si>
  <si>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</si>
  <si>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</si>
  <si>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</si>
  <si>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</si>
  <si>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</si>
  <si>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</si>
  <si>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</si>
  <si>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</si>
  <si>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</si>
  <si>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</si>
  <si>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</si>
  <si>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</si>
  <si>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</si>
  <si>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</si>
  <si>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</si>
  <si>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</si>
  <si>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</si>
  <si>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</si>
  <si>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</si>
  <si>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</si>
  <si>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</si>
  <si>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</si>
  <si>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</si>
  <si>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</si>
  <si>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</si>
  <si>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</si>
  <si>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</si>
  <si>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</si>
  <si>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</si>
  <si>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</si>
  <si>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</si>
  <si>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</si>
  <si>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</si>
  <si>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</si>
  <si>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</si>
  <si>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</si>
  <si>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</si>
  <si>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</si>
  <si>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</si>
  <si>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</si>
  <si>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</si>
  <si>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</si>
  <si>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</si>
  <si>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</si>
  <si>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</si>
  <si>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</si>
  <si>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</si>
  <si>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</si>
  <si>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</si>
  <si>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</si>
  <si>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</si>
  <si>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</si>
  <si>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</si>
  <si>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</si>
  <si>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</si>
  <si>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</si>
  <si>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</si>
  <si>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</si>
  <si>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</si>
  <si>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</si>
  <si>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</si>
  <si>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</si>
  <si>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</si>
  <si>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</si>
  <si>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</si>
  <si>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</si>
  <si>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</si>
  <si>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</si>
  <si>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</si>
  <si>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</si>
  <si>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</si>
  <si>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</si>
  <si>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</si>
  <si>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</si>
  <si>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</si>
  <si>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</si>
  <si>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</si>
  <si>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</si>
  <si>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</si>
  <si>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</si>
  <si>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</si>
  <si>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</si>
  <si>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</si>
  <si>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</si>
  <si>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</si>
  <si>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</si>
  <si>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</si>
  <si>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</si>
  <si>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</si>
  <si>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</si>
  <si>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</si>
  <si>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</si>
  <si>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</si>
  <si>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</si>
  <si>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</si>
  <si>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</si>
  <si>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</si>
  <si>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</si>
  <si>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</si>
  <si>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</si>
  <si>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</si>
  <si>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</si>
  <si>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</si>
  <si>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</si>
  <si>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</si>
  <si>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</si>
  <si>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</si>
  <si>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</si>
  <si>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</si>
  <si>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</si>
  <si>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</si>
  <si>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</si>
  <si>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</si>
  <si>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</si>
  <si>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</si>
  <si>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</si>
  <si>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</si>
  <si>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</si>
  <si>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</si>
  <si>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</si>
  <si>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</si>
  <si>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</si>
  <si>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</si>
  <si>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</si>
  <si>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</si>
  <si>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</si>
  <si>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</si>
  <si>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</si>
  <si>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</si>
  <si>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</si>
  <si>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</si>
  <si>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</si>
  <si>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</si>
  <si>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</si>
  <si>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</si>
  <si>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</si>
  <si>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</si>
  <si>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</si>
  <si>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</si>
  <si>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</si>
  <si>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</si>
  <si>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</si>
  <si>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</si>
  <si>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</si>
  <si>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</si>
  <si>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</si>
  <si>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</si>
  <si>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</si>
  <si>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</si>
  <si>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</si>
  <si>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</si>
  <si>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</si>
  <si>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</si>
  <si>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</si>
  <si>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</si>
  <si>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</si>
  <si>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</si>
  <si>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</si>
  <si>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</si>
  <si>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</si>
  <si>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</si>
  <si>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</si>
  <si>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</si>
  <si>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</si>
  <si>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</si>
  <si>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</si>
  <si>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</si>
  <si>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</si>
  <si>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</si>
  <si>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</si>
  <si>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</si>
  <si>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</si>
  <si>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</si>
  <si>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</si>
  <si>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</si>
  <si>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</si>
  <si>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</si>
  <si>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</si>
  <si>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</si>
  <si>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</si>
  <si>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</si>
  <si>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</si>
  <si>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</si>
  <si>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</si>
  <si>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</si>
  <si>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</si>
  <si>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</si>
  <si>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</si>
  <si>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</si>
  <si>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</si>
  <si>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</si>
  <si>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</si>
  <si>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</si>
  <si>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</si>
  <si>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</si>
  <si>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</si>
  <si>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</si>
  <si>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</si>
  <si>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</si>
  <si>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</si>
  <si>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</si>
  <si>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</si>
  <si>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</si>
  <si>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</si>
  <si>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</si>
  <si>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</si>
  <si>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</si>
  <si>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</si>
  <si>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</si>
  <si>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</si>
  <si>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</si>
  <si>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</si>
  <si>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</si>
  <si>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</si>
  <si>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</si>
  <si>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</si>
  <si>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</si>
  <si>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</si>
  <si>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</si>
  <si>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</si>
  <si>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</si>
  <si>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</si>
  <si>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</si>
  <si>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</si>
  <si>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</si>
  <si>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</si>
  <si>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</si>
  <si>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</si>
  <si>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</si>
  <si>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</si>
  <si>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</si>
  <si>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</si>
  <si>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</si>
  <si>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</si>
  <si>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</si>
  <si>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</si>
  <si>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</si>
  <si>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</si>
  <si>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</si>
  <si>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</si>
  <si>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</si>
  <si>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</si>
  <si>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</si>
  <si>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</si>
  <si>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</si>
  <si>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</si>
  <si>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</si>
  <si>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</si>
  <si>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</si>
  <si>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</si>
  <si>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</si>
  <si>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</si>
  <si>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</si>
  <si>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</si>
  <si>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</si>
  <si>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</si>
  <si>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</si>
  <si>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</si>
  <si>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</si>
  <si>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</si>
  <si>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</si>
  <si>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</si>
  <si>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</si>
  <si>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</si>
  <si>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</si>
  <si>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</si>
  <si>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</si>
  <si>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</si>
  <si>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</si>
  <si>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</si>
  <si>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</si>
  <si>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</si>
  <si>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</si>
  <si>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</si>
  <si>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</si>
  <si>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</si>
  <si>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</si>
  <si>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</si>
  <si>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</si>
  <si>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</si>
  <si>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</si>
  <si>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</si>
  <si>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</si>
  <si>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</si>
  <si>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</si>
  <si>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</si>
  <si>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</si>
  <si>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</si>
  <si>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</si>
  <si>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</si>
  <si>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</si>
  <si>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</si>
  <si>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</si>
  <si>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</si>
  <si>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</si>
  <si>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</si>
  <si>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</si>
  <si>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</si>
  <si>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</si>
  <si>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</si>
  <si>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</si>
  <si>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</si>
  <si>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</si>
  <si>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</si>
  <si>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</si>
  <si>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</si>
  <si>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</si>
  <si>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</si>
  <si>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</si>
  <si>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</si>
  <si>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</si>
  <si>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</si>
  <si>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</si>
  <si>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</si>
  <si>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</si>
  <si>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</si>
  <si>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</si>
  <si>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</si>
  <si>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</si>
  <si>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</si>
  <si>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</si>
  <si>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</si>
  <si>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</si>
  <si>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</si>
  <si>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</si>
  <si>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</si>
  <si>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</si>
  <si>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</si>
  <si>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</si>
  <si>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</si>
  <si>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</si>
  <si>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</si>
  <si>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</si>
  <si>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</si>
  <si>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</si>
  <si>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</si>
  <si>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</si>
  <si>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</si>
  <si>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</si>
  <si>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</si>
  <si>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</si>
  <si>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</si>
  <si>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</si>
  <si>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</si>
  <si>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</si>
  <si>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</si>
  <si>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</si>
  <si>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</si>
  <si>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</si>
  <si>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</si>
  <si>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</si>
  <si>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</si>
  <si>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</si>
  <si>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</si>
  <si>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</si>
  <si>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</si>
  <si>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</si>
  <si>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</si>
  <si>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</si>
  <si>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</si>
  <si>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</si>
  <si>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</si>
  <si>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</si>
  <si>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</si>
  <si>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</si>
  <si>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</si>
  <si>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</si>
  <si>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</si>
  <si>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</si>
  <si>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</si>
  <si>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</si>
  <si>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</si>
  <si>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</si>
  <si>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</si>
  <si>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</si>
  <si>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</si>
  <si>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</si>
  <si>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</si>
  <si>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</si>
  <si>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</si>
  <si>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</si>
  <si>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</si>
  <si>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</si>
  <si>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</si>
  <si>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</si>
  <si>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</si>
  <si>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</si>
  <si>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</si>
  <si>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</si>
  <si>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</si>
  <si>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</si>
  <si>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</si>
  <si>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</si>
  <si>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</si>
  <si>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</si>
  <si>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</si>
  <si>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</si>
  <si>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</si>
  <si>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</si>
  <si>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</si>
  <si>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</si>
  <si>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</si>
  <si>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</si>
  <si>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</si>
  <si>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</si>
  <si>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</si>
  <si>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</si>
  <si>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</si>
  <si>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</si>
  <si>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</si>
  <si>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</si>
  <si>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</si>
  <si>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</si>
  <si>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</si>
  <si>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</si>
  <si>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</si>
  <si>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</si>
  <si>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</si>
  <si>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</si>
  <si>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</si>
  <si>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</si>
  <si>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</si>
  <si>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</si>
  <si>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</si>
  <si>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</si>
  <si>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</si>
  <si>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</si>
  <si>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</si>
  <si>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</si>
  <si>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</si>
  <si>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</si>
  <si>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</si>
  <si>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</si>
  <si>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</si>
  <si>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</si>
  <si>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</si>
  <si>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</si>
  <si>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</si>
  <si>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</si>
  <si>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</si>
  <si>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</si>
  <si>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</si>
  <si>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</si>
  <si>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</si>
  <si>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</si>
  <si>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</si>
  <si>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</si>
  <si>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</si>
  <si>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</si>
  <si>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</si>
  <si>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</si>
  <si>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</si>
  <si>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</si>
  <si>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</si>
  <si>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</si>
  <si>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</si>
  <si>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</si>
  <si>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</si>
  <si>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</si>
  <si>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</si>
  <si>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</si>
  <si>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</si>
  <si>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</si>
  <si>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</si>
  <si>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</si>
  <si>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</si>
  <si>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</si>
  <si>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</si>
  <si>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</si>
  <si>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</si>
  <si>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</si>
  <si>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</si>
  <si>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</si>
  <si>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</si>
  <si>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</si>
  <si>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</si>
  <si>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</si>
  <si>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</si>
  <si>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</si>
  <si>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</si>
  <si>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</si>
  <si>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</si>
  <si>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</si>
  <si>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</si>
  <si>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</si>
  <si>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</si>
  <si>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</si>
  <si>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</si>
  <si>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</si>
  <si>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</si>
  <si>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</si>
  <si>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</si>
  <si>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</si>
  <si>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</si>
  <si>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</si>
  <si>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</si>
  <si>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</si>
  <si>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</si>
  <si>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</si>
  <si>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</si>
  <si>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</si>
  <si>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</si>
  <si>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</si>
  <si>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</si>
  <si>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</si>
  <si>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</si>
  <si>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</si>
  <si>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</si>
  <si>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</si>
  <si>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</si>
  <si>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</si>
  <si>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</si>
  <si>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</si>
  <si>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</si>
  <si>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</si>
  <si>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</si>
  <si>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</si>
  <si>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</si>
  <si>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</si>
  <si>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</si>
  <si>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</si>
  <si>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</si>
  <si>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</si>
  <si>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</si>
  <si>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</si>
  <si>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</si>
  <si>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</si>
  <si>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</si>
  <si>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</si>
  <si>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</si>
  <si>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</si>
  <si>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</si>
  <si>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</si>
  <si>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</si>
  <si>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</si>
  <si>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</si>
  <si>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</si>
  <si>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</si>
  <si>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</si>
  <si>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</si>
  <si>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</si>
  <si>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</si>
  <si>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</si>
  <si>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</si>
  <si>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</si>
  <si>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</si>
  <si>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</si>
  <si>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</si>
  <si>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</si>
  <si>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</si>
  <si>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</si>
  <si>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</si>
  <si>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</si>
  <si>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</si>
  <si>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</si>
  <si>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</si>
  <si>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</si>
  <si>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</si>
  <si>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</si>
  <si>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</si>
  <si>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</si>
  <si>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</si>
  <si>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</si>
  <si>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</si>
  <si>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</si>
  <si>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</si>
  <si>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</si>
  <si>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</si>
  <si>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</si>
  <si>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</si>
  <si>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</si>
  <si>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</si>
  <si>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</si>
  <si>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</si>
  <si>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</si>
  <si>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</si>
  <si>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</si>
  <si>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</si>
  <si>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</si>
  <si>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</si>
  <si>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</si>
  <si>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</si>
  <si>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</si>
  <si>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</si>
  <si>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</si>
  <si>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</si>
  <si>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</si>
  <si>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</si>
  <si>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</si>
  <si>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</si>
  <si>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</si>
  <si>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</si>
  <si>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</si>
  <si>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</si>
  <si>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</si>
  <si>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</si>
  <si>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</si>
  <si>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</si>
  <si>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</si>
  <si>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</si>
  <si>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</si>
  <si>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</si>
  <si>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</si>
  <si>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</si>
  <si>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</si>
  <si>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</si>
  <si>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</si>
  <si>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</si>
  <si>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</si>
  <si>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</si>
  <si>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</si>
  <si>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</si>
  <si>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</si>
  <si>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</si>
  <si>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</si>
  <si>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</si>
  <si>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</si>
  <si>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</si>
  <si>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</si>
  <si>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</si>
  <si>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</si>
  <si>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</si>
  <si>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</si>
  <si>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</si>
  <si>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</si>
  <si>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</si>
  <si>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</si>
  <si>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</si>
  <si>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</si>
  <si>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</si>
  <si>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</si>
  <si>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</si>
  <si>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</si>
  <si>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</si>
  <si>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</si>
  <si>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</si>
  <si>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</si>
  <si>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</si>
  <si>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</si>
  <si>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</si>
  <si>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</si>
  <si>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</si>
  <si>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</si>
  <si>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</si>
  <si>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</si>
  <si>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</si>
  <si>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</si>
  <si>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</si>
  <si>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</si>
  <si>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</si>
  <si>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</si>
  <si>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</si>
  <si>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</si>
  <si>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</si>
  <si>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</si>
  <si>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</si>
  <si>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</si>
  <si>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</si>
  <si>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</si>
  <si>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</si>
  <si>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</si>
  <si>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</si>
  <si>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</si>
  <si>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</si>
  <si>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</si>
  <si>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</si>
  <si>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</si>
  <si>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</si>
  <si>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</si>
  <si>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</si>
  <si>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</si>
  <si>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</si>
  <si>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</si>
  <si>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</si>
  <si>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</si>
  <si>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</si>
  <si>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</si>
  <si>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</si>
  <si>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</si>
  <si>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</si>
  <si>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</si>
  <si>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</si>
  <si>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</si>
  <si>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</si>
  <si>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</si>
  <si>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</si>
  <si>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</si>
  <si>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</si>
  <si>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</si>
  <si>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</si>
  <si>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</si>
  <si>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</si>
  <si>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</si>
  <si>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</si>
  <si>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</si>
  <si>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</si>
  <si>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</si>
  <si>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</si>
  <si>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</si>
  <si>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</si>
  <si>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</si>
  <si>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</si>
  <si>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</si>
  <si>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</si>
  <si>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</si>
  <si>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</si>
  <si>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</si>
  <si>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</si>
  <si>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</si>
  <si>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</si>
  <si>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</si>
  <si>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</si>
  <si>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</si>
  <si>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</si>
  <si>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</si>
  <si>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</si>
  <si>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</si>
  <si>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</si>
  <si>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</si>
  <si>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</si>
  <si>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</si>
  <si>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</si>
  <si>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</si>
  <si>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</si>
  <si>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</si>
  <si>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</si>
  <si>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</si>
  <si>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</si>
  <si>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</si>
  <si>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</si>
  <si>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</si>
  <si>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</si>
  <si>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</si>
  <si>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</si>
  <si>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</si>
  <si>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</si>
  <si>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</si>
  <si>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</si>
  <si>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</si>
  <si>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</si>
  <si>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</si>
  <si>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</si>
  <si>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</si>
  <si>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</si>
  <si>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</si>
  <si>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</si>
  <si>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</si>
  <si>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</si>
  <si>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</si>
  <si>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</si>
  <si>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</si>
  <si>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</si>
  <si>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</si>
  <si>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</si>
  <si>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</si>
  <si>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</si>
  <si>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</si>
  <si>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</si>
  <si>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</si>
  <si>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</si>
  <si>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</si>
  <si>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</si>
  <si>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</si>
  <si>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</si>
  <si>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</si>
  <si>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</si>
  <si>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</si>
  <si>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</si>
  <si>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</si>
  <si>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</si>
  <si>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</si>
  <si>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</si>
  <si>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</si>
  <si>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</si>
  <si>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</si>
  <si>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</si>
  <si>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</si>
  <si>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</si>
  <si>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</si>
  <si>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</si>
  <si>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</si>
  <si>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</si>
  <si>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</si>
  <si>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</si>
  <si>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</si>
  <si>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</si>
  <si>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</si>
  <si>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</si>
  <si>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</si>
  <si>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</si>
  <si>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</si>
  <si>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</si>
  <si>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</si>
  <si>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</si>
  <si>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</si>
  <si>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</si>
  <si>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</si>
  <si>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</si>
  <si>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</si>
  <si>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</si>
  <si>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</si>
  <si>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</si>
  <si>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</si>
  <si>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</si>
  <si>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</si>
  <si>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</si>
  <si>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</si>
  <si>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</si>
  <si>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</si>
  <si>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</si>
  <si>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</si>
  <si>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</si>
  <si>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</si>
  <si>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</si>
  <si>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</si>
  <si>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</si>
  <si>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</si>
  <si>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</si>
  <si>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</si>
  <si>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</si>
  <si>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</si>
  <si>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</si>
  <si>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</si>
  <si>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</si>
  <si>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</si>
  <si>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</si>
  <si>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</si>
  <si>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</si>
  <si>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</si>
  <si>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</si>
  <si>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</si>
  <si>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</si>
  <si>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</si>
  <si>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</si>
  <si>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</si>
  <si>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</si>
  <si>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</si>
  <si>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</si>
  <si>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</si>
  <si>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</si>
  <si>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</si>
  <si>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</si>
  <si>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</si>
  <si>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</si>
  <si>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</si>
  <si>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</si>
  <si>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</si>
  <si>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</si>
  <si>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</si>
  <si>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</si>
  <si>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</si>
  <si>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</si>
  <si>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</si>
  <si>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</si>
  <si>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</si>
  <si>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</si>
  <si>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</si>
  <si>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</si>
  <si>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</si>
  <si>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</si>
  <si>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</si>
  <si>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</si>
  <si>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</si>
  <si>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</si>
  <si>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</si>
  <si>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</si>
  <si>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</si>
  <si>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</si>
  <si>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</si>
  <si>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</si>
  <si>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</si>
  <si>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</si>
  <si>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</si>
  <si>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</si>
  <si>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</si>
  <si>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</si>
  <si>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</si>
  <si>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</si>
  <si>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</si>
  <si>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</si>
  <si>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</si>
  <si>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</si>
  <si>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</si>
  <si>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</si>
  <si>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</si>
  <si>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</si>
  <si>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</si>
  <si>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</si>
  <si>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</si>
  <si>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</si>
  <si>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</si>
  <si>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</si>
  <si>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</si>
  <si>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</si>
  <si>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</si>
  <si>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</si>
  <si>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</si>
  <si>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</si>
  <si>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</si>
  <si>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</si>
  <si>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</si>
  <si>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</si>
  <si>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</si>
  <si>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</si>
  <si>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</si>
  <si>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</si>
  <si>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</si>
  <si>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</si>
  <si>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</si>
  <si>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</si>
  <si>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</si>
  <si>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</si>
  <si>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</si>
  <si>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</si>
  <si>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</si>
  <si>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</si>
  <si>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</si>
  <si>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</si>
  <si>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</si>
  <si>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</si>
  <si>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</si>
  <si>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</si>
  <si>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</si>
  <si>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</si>
  <si>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</si>
  <si>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</si>
  <si>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</si>
  <si>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</si>
  <si>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</si>
  <si>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</si>
  <si>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</si>
  <si>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</si>
  <si>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</si>
  <si>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</si>
  <si>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</si>
  <si>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</si>
  <si>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</si>
  <si>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</si>
  <si>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</si>
  <si>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</si>
  <si>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</si>
  <si>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</si>
  <si>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</si>
  <si>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</si>
  <si>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</si>
  <si>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</si>
  <si>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</si>
  <si>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</si>
  <si>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</si>
  <si>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</si>
  <si>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</si>
  <si>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</si>
  <si>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</si>
  <si>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</si>
  <si>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</si>
  <si>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</si>
  <si>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</si>
  <si>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</si>
  <si>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</si>
  <si>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</si>
  <si>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</si>
  <si>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</si>
  <si>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</si>
  <si>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</si>
  <si>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</si>
  <si>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</si>
  <si>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</si>
  <si>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</si>
  <si>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</si>
  <si>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</si>
  <si>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</si>
  <si>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</si>
  <si>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</si>
  <si>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</si>
  <si>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</si>
  <si>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</si>
  <si>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</si>
  <si>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</si>
  <si>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</si>
  <si>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</si>
  <si>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</si>
  <si>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</si>
  <si>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</si>
  <si>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</si>
  <si>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</si>
  <si>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</si>
  <si>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</si>
  <si>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</si>
  <si>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</si>
  <si>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</si>
  <si>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</si>
  <si>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</si>
  <si>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</si>
  <si>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</si>
  <si>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</si>
  <si>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</si>
  <si>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</si>
  <si>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</si>
  <si>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</si>
  <si>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</si>
  <si>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</si>
  <si>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</si>
  <si>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</si>
  <si>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</si>
  <si>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</si>
  <si>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</si>
  <si>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</si>
  <si>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</si>
  <si>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</si>
  <si>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</si>
  <si>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</si>
  <si>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</si>
  <si>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</si>
  <si>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</si>
  <si>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</si>
  <si>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</si>
  <si>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</si>
  <si>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</si>
  <si>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</si>
  <si>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</si>
  <si>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</si>
  <si>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</si>
  <si>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</si>
  <si>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</si>
  <si>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</si>
  <si>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</si>
  <si>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</si>
  <si>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</si>
  <si>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</si>
  <si>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</si>
  <si>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</si>
  <si>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</si>
  <si>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</si>
  <si>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</si>
  <si>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</si>
  <si>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</si>
  <si>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</si>
  <si>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</si>
  <si>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</si>
  <si>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</si>
  <si>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</si>
  <si>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</si>
  <si>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</si>
  <si>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</si>
  <si>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</si>
  <si>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</si>
  <si>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</si>
  <si>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</si>
  <si>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</si>
  <si>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</si>
  <si>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</si>
  <si>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</si>
  <si>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</si>
  <si>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</si>
  <si>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</si>
  <si>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</si>
  <si>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</si>
  <si>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</si>
  <si>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</si>
  <si>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</si>
  <si>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</si>
  <si>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</si>
  <si>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</si>
  <si>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</si>
  <si>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</si>
  <si>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</si>
  <si>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</si>
  <si>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</si>
  <si>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</si>
  <si>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</si>
  <si>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</si>
  <si>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</si>
  <si>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</si>
  <si>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</si>
  <si>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</si>
  <si>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</si>
  <si>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</si>
  <si>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</si>
  <si>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</si>
  <si>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</si>
  <si>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</si>
  <si>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</si>
  <si>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</si>
  <si>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</si>
  <si>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</si>
  <si>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</si>
  <si>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</si>
  <si>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</si>
  <si>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</si>
  <si>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</si>
  <si>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</si>
  <si>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</si>
  <si>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</si>
  <si>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</si>
  <si>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</si>
  <si>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</si>
  <si>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</si>
  <si>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</si>
  <si>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</si>
  <si>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</si>
  <si>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</si>
  <si>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</si>
  <si>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</si>
  <si>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</si>
  <si>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</si>
  <si>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</si>
  <si>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</si>
  <si>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</si>
  <si>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</si>
  <si>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</si>
  <si>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</si>
  <si>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</si>
  <si>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</si>
  <si>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</si>
  <si>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</si>
  <si>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</si>
  <si>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</si>
  <si>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</si>
  <si>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</si>
  <si>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</si>
  <si>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</si>
  <si>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</si>
  <si>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</si>
  <si>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</si>
  <si>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</si>
  <si>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</si>
  <si>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</si>
  <si>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</si>
  <si>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</si>
  <si>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</si>
  <si>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</si>
  <si>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</si>
  <si>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</si>
  <si>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</si>
  <si>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</si>
  <si>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</si>
  <si>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</si>
  <si>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</si>
  <si>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</si>
  <si>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</si>
  <si>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</si>
  <si>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</si>
  <si>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</si>
  <si>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</si>
  <si>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</si>
  <si>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</si>
  <si>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</si>
  <si>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</si>
  <si>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</si>
  <si>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</si>
  <si>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</si>
  <si>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</si>
  <si>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</si>
  <si>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</si>
  <si>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</si>
  <si>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</si>
  <si>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</si>
  <si>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</si>
  <si>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</si>
  <si>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</si>
  <si>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</si>
  <si>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</si>
  <si>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</si>
  <si>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</si>
  <si>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</si>
  <si>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</si>
  <si>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</si>
  <si>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</si>
  <si>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</si>
  <si>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</si>
  <si>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</si>
  <si>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</si>
  <si>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</si>
  <si>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</si>
  <si>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</si>
  <si>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</si>
  <si>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</si>
  <si>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</si>
  <si>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</si>
  <si>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</si>
  <si>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</si>
  <si>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</si>
  <si>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</si>
  <si>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</si>
  <si>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</si>
  <si>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</si>
  <si>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</si>
  <si>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</si>
  <si>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</si>
  <si>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</si>
  <si>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</si>
  <si>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</si>
  <si>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</si>
  <si>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</si>
  <si>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</si>
  <si>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</si>
  <si>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</si>
  <si>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</si>
  <si>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</si>
  <si>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</si>
  <si>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</si>
  <si>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</si>
  <si>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</si>
  <si>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</si>
  <si>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</si>
  <si>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</si>
  <si>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</si>
  <si>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</si>
  <si>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</si>
  <si>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</si>
  <si>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</si>
  <si>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</si>
  <si>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</si>
  <si>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</si>
  <si>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</si>
  <si>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</si>
  <si>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</si>
  <si>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</si>
  <si>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</si>
  <si>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</si>
  <si>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</si>
  <si>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</si>
  <si>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</si>
  <si>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</si>
  <si>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</si>
  <si>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</si>
  <si>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</si>
  <si>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</si>
  <si>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</si>
  <si>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</si>
  <si>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</si>
  <si>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</si>
  <si>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</si>
  <si>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</si>
  <si>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</si>
  <si>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</si>
  <si>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</si>
  <si>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</si>
  <si>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</si>
  <si>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</si>
  <si>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</si>
  <si>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</si>
  <si>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</si>
  <si>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</si>
  <si>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</si>
  <si>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</si>
  <si>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</si>
  <si>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</si>
  <si>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</si>
  <si>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</si>
  <si>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</si>
  <si>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</si>
  <si>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</si>
  <si>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</si>
  <si>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</si>
  <si>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</si>
  <si>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</si>
  <si>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</si>
  <si>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</si>
  <si>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</si>
  <si>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</si>
  <si>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</si>
  <si>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</si>
  <si>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</si>
  <si>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</si>
  <si>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</si>
  <si>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</si>
  <si>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</si>
  <si>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</si>
  <si>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</si>
  <si>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</si>
  <si>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</si>
  <si>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</si>
  <si>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</si>
  <si>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</si>
  <si>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</si>
  <si>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</si>
  <si>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</si>
  <si>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</si>
  <si>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</si>
  <si>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</si>
  <si>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</si>
  <si>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</si>
  <si>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</si>
  <si>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</si>
  <si>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</si>
  <si>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</si>
  <si>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</si>
  <si>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</si>
  <si>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</si>
  <si>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</si>
  <si>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</si>
  <si>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</si>
  <si>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</si>
  <si>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</si>
  <si>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</si>
  <si>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</si>
  <si>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</si>
  <si>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</si>
  <si>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</si>
  <si>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</si>
  <si>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</si>
  <si>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</si>
  <si>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</si>
  <si>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</si>
  <si>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</si>
  <si>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</si>
  <si>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</si>
  <si>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</si>
  <si>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</si>
  <si>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</si>
  <si>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</si>
  <si>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</si>
  <si>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</si>
  <si>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</si>
  <si>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</si>
  <si>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</si>
  <si>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</si>
  <si>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</si>
  <si>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</si>
  <si>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</si>
  <si>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</si>
  <si>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</si>
  <si>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</si>
  <si>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</si>
  <si>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</si>
  <si>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</si>
  <si>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</si>
  <si>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</si>
  <si>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</si>
  <si>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</si>
  <si>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</si>
  <si>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</si>
  <si>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</si>
  <si>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</si>
  <si>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</si>
  <si>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</si>
  <si>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</si>
  <si>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</si>
  <si>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</si>
  <si>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</si>
  <si>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</si>
  <si>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</si>
  <si>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</si>
  <si>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</si>
  <si>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</si>
  <si>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</si>
  <si>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</si>
  <si>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</si>
  <si>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</si>
  <si>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</si>
  <si>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</si>
  <si>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</si>
  <si>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</si>
  <si>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</si>
  <si>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</si>
  <si>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</si>
  <si>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</si>
  <si>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</si>
  <si>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</si>
  <si>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</si>
  <si>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</si>
  <si>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</si>
  <si>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</si>
  <si>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</si>
  <si>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</si>
  <si>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</si>
  <si>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</si>
  <si>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</si>
  <si>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</si>
  <si>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</si>
  <si>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</si>
  <si>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</si>
  <si>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</si>
  <si>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</si>
  <si>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</si>
  <si>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</si>
  <si>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</si>
  <si>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</si>
  <si>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</si>
  <si>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</si>
  <si>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</si>
  <si>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</si>
  <si>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</si>
  <si>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</si>
  <si>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</si>
  <si>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</si>
  <si>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</si>
  <si>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</si>
  <si>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</si>
  <si>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</si>
  <si>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</si>
  <si>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</si>
  <si>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</si>
  <si>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</si>
  <si>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</si>
  <si>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</si>
  <si>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</si>
  <si>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</si>
  <si>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</si>
  <si>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</si>
  <si>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</si>
  <si>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</si>
  <si>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</si>
  <si>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</si>
  <si>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</si>
  <si>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</si>
  <si>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</si>
  <si>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</si>
  <si>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</si>
  <si>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</si>
  <si>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</si>
  <si>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</si>
  <si>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</si>
  <si>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</si>
  <si>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</si>
  <si>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</si>
  <si>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</si>
  <si>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</si>
  <si>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</si>
  <si>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</si>
  <si>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</si>
  <si>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</si>
  <si>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</si>
  <si>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</si>
  <si>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</si>
  <si>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</si>
  <si>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</si>
  <si>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</si>
  <si>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</si>
  <si>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</si>
  <si>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</si>
  <si>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</si>
  <si>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</si>
  <si>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</si>
  <si>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</si>
  <si>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</si>
  <si>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</si>
  <si>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</si>
  <si>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</si>
  <si>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</si>
  <si>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</si>
  <si>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</si>
  <si>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</si>
  <si>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</si>
  <si>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</si>
  <si>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</si>
  <si>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</si>
  <si>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</si>
  <si>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</si>
  <si>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</si>
  <si>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</si>
  <si>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</si>
  <si>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</si>
  <si>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</si>
  <si>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</si>
  <si>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</si>
  <si>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</si>
  <si>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</si>
  <si>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</si>
  <si>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</si>
  <si>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</si>
  <si>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</si>
  <si>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</si>
  <si>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</si>
  <si>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</si>
  <si>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</si>
  <si>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</si>
  <si>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</si>
  <si>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</si>
  <si>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</si>
  <si>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</si>
  <si>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</si>
  <si>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</si>
  <si>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</si>
  <si>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</si>
  <si>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</si>
  <si>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</si>
  <si>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</si>
  <si>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</si>
  <si>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</si>
  <si>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</si>
  <si>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</si>
  <si>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</si>
  <si>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</si>
  <si>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</si>
  <si>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</si>
  <si>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</si>
  <si>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</si>
  <si>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</si>
  <si>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</si>
  <si>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</si>
  <si>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</si>
  <si>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</si>
  <si>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</si>
  <si>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</si>
  <si>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</si>
  <si>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</si>
  <si>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</si>
  <si>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</si>
  <si>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</si>
  <si>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</si>
  <si>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</si>
  <si>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</si>
  <si>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</si>
  <si>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</si>
  <si>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</si>
  <si>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</si>
  <si>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</si>
  <si>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</si>
  <si>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</si>
  <si>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</si>
  <si>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</si>
  <si>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</si>
  <si>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</si>
  <si>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</si>
  <si>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</si>
  <si>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</si>
  <si>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</si>
  <si>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</si>
  <si>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</si>
  <si>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</si>
  <si>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</si>
  <si>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</si>
  <si>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</si>
  <si>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</si>
  <si>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</si>
  <si>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</si>
  <si>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</si>
  <si>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</si>
  <si>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</si>
  <si>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</si>
  <si>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</si>
  <si>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</si>
  <si>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</si>
  <si>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</si>
  <si>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</si>
  <si>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</si>
  <si>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</si>
  <si>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</si>
  <si>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</si>
  <si>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</si>
  <si>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</si>
  <si>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</si>
  <si>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</si>
  <si>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</si>
  <si>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</si>
  <si>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</si>
  <si>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</si>
  <si>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</si>
  <si>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</si>
  <si>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</si>
  <si>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</si>
  <si>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</si>
  <si>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</si>
  <si>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</si>
  <si>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</si>
  <si>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</si>
  <si>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</si>
  <si>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</si>
  <si>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</si>
  <si>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</si>
  <si>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</si>
  <si>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</si>
  <si>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</si>
  <si>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</si>
  <si>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</si>
  <si>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</si>
  <si>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</si>
  <si>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</si>
  <si>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</si>
  <si>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</si>
  <si>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</si>
  <si>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</si>
  <si>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</si>
  <si>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</si>
  <si>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</si>
  <si>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</si>
  <si>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</si>
  <si>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</si>
  <si>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</si>
  <si>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</si>
  <si>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</si>
  <si>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</si>
  <si>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</si>
  <si>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</si>
  <si>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</si>
  <si>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</si>
  <si>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</si>
  <si>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</si>
  <si>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</si>
  <si>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</si>
  <si>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</si>
  <si>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</si>
  <si>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</si>
  <si>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</si>
  <si>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</si>
  <si>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</si>
  <si>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</si>
  <si>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</si>
  <si>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</si>
  <si>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</si>
  <si>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</si>
  <si>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</si>
  <si>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</si>
  <si>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</si>
  <si>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</si>
  <si>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</si>
  <si>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</si>
  <si>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</si>
  <si>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</si>
  <si>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</si>
  <si>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</si>
  <si>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</si>
  <si>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</si>
  <si>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</si>
  <si>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</si>
  <si>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</si>
  <si>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</si>
  <si>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</si>
  <si>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</si>
  <si>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</si>
  <si>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</si>
  <si>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</si>
  <si>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</si>
  <si>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</si>
  <si>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</si>
  <si>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</si>
  <si>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</si>
  <si>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</si>
  <si>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</si>
  <si>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</si>
  <si>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</si>
  <si>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</si>
  <si>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</si>
  <si>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</si>
  <si>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</si>
  <si>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</si>
  <si>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</si>
  <si>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</si>
  <si>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</si>
  <si>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</si>
  <si>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</si>
  <si>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</si>
  <si>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</si>
  <si>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</si>
  <si>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</si>
  <si>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</si>
  <si>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</si>
  <si>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</si>
  <si>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</si>
  <si>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</si>
  <si>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</si>
  <si>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</si>
  <si>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</si>
  <si>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</si>
  <si>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</si>
  <si>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</si>
  <si>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</si>
  <si>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</si>
  <si>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</si>
  <si>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</si>
  <si>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</si>
  <si>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</si>
  <si>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</si>
  <si>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</si>
  <si>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</si>
  <si>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</si>
  <si>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</si>
  <si>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</si>
  <si>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</si>
  <si>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</si>
  <si>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</si>
  <si>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</si>
  <si>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</si>
  <si>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</si>
  <si>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</si>
  <si>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</si>
  <si>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</si>
  <si>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</si>
  <si>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</si>
  <si>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</si>
  <si>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</si>
  <si>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</si>
  <si>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</si>
  <si>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</si>
  <si>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</si>
  <si>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</si>
  <si>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</si>
  <si>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</si>
  <si>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</si>
  <si>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</si>
  <si>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</si>
  <si>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</si>
  <si>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</si>
  <si>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</si>
  <si>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</si>
  <si>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</si>
  <si>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</si>
  <si>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</si>
  <si>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</si>
  <si>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</si>
  <si>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</si>
  <si>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</si>
  <si>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</si>
  <si>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</si>
  <si>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</si>
  <si>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</si>
  <si>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</si>
  <si>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</si>
  <si>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</si>
  <si>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</si>
  <si>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</si>
  <si>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</si>
  <si>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</si>
  <si>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</si>
  <si>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</si>
  <si>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</si>
  <si>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</si>
  <si>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</si>
  <si>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</si>
  <si>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</si>
  <si>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</si>
  <si>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</si>
  <si>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</si>
  <si>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</si>
  <si>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</si>
  <si>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</si>
  <si>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</si>
  <si>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</si>
  <si>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</si>
  <si>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</si>
  <si>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</si>
  <si>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</si>
  <si>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</si>
  <si>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</si>
  <si>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</si>
  <si>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</si>
  <si>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</si>
  <si>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</si>
  <si>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</si>
  <si>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</si>
  <si>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</si>
  <si>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</si>
  <si>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</si>
  <si>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</si>
  <si>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</si>
  <si>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</si>
  <si>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</si>
  <si>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</si>
  <si>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</si>
  <si>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</si>
  <si>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</si>
  <si>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</si>
  <si>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</si>
  <si>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</si>
  <si>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</si>
  <si>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</si>
  <si>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</si>
  <si>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</si>
  <si>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</si>
  <si>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</si>
  <si>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</si>
  <si>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</si>
  <si>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</si>
  <si>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</si>
  <si>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</si>
  <si>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</si>
  <si>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</si>
  <si>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</si>
  <si>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</si>
  <si>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</si>
  <si>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</si>
  <si>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</si>
  <si>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</si>
  <si>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</si>
  <si>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</si>
  <si>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</si>
  <si>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</si>
  <si>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</si>
  <si>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</si>
  <si>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</si>
  <si>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</si>
  <si>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</si>
  <si>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</si>
  <si>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</si>
  <si>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</si>
  <si>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</si>
  <si>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</si>
  <si>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</si>
  <si>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</si>
  <si>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</si>
  <si>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</si>
  <si>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</si>
  <si>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</si>
  <si>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</si>
  <si>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</si>
  <si>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</si>
  <si>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</si>
  <si>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</si>
  <si>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</si>
  <si>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</si>
  <si>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</si>
  <si>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</si>
  <si>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</si>
  <si>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</si>
  <si>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</si>
  <si>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</si>
  <si>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</si>
  <si>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</si>
  <si>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</si>
  <si>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</si>
  <si>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</si>
  <si>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</si>
  <si>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</si>
  <si>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</si>
  <si>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</si>
  <si>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</si>
  <si>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</si>
  <si>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</si>
  <si>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</si>
  <si>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</si>
  <si>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</si>
  <si>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</si>
  <si>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</si>
  <si>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</si>
  <si>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</si>
  <si>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</si>
  <si>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</si>
  <si>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</si>
  <si>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</si>
  <si>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</si>
  <si>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</si>
  <si>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</si>
  <si>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</si>
  <si>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</si>
  <si>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</si>
  <si>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</si>
  <si>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</si>
  <si>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</si>
  <si>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</si>
  <si>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</si>
  <si>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</si>
  <si>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</si>
  <si>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</si>
  <si>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</si>
  <si>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</si>
  <si>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</si>
  <si>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</si>
  <si>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</si>
  <si>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</si>
  <si>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</si>
  <si>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</si>
  <si>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</si>
  <si>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</si>
  <si>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</si>
  <si>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</si>
  <si>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</si>
  <si>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</si>
  <si>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</si>
  <si>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</si>
  <si>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</si>
  <si>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</si>
  <si>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</si>
  <si>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</si>
  <si>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</si>
  <si>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</si>
  <si>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</si>
  <si>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</si>
  <si>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</si>
  <si>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</si>
  <si>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</si>
  <si>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</si>
  <si>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</si>
  <si>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</si>
  <si>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</si>
  <si>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</si>
  <si>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</si>
  <si>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</si>
  <si>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</si>
  <si>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</si>
  <si>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</si>
  <si>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</si>
  <si>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</si>
  <si>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</si>
  <si>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</si>
  <si>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</si>
  <si>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</si>
  <si>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</si>
  <si>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</si>
  <si>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</si>
  <si>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</si>
  <si>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</si>
  <si>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</si>
  <si>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</si>
  <si>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</si>
  <si>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</si>
  <si>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</si>
  <si>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</si>
  <si>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</si>
  <si>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</si>
  <si>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</si>
  <si>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</si>
  <si>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</si>
  <si>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</si>
  <si>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</si>
  <si>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</si>
  <si>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</si>
  <si>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</si>
  <si>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</si>
  <si>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</si>
  <si>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</si>
  <si>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</si>
  <si>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</si>
  <si>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</si>
  <si>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</si>
  <si>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</si>
  <si>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</si>
  <si>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</si>
  <si>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</si>
  <si>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</si>
  <si>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</si>
  <si>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</si>
  <si>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</si>
  <si>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</si>
  <si>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</si>
  <si>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</si>
  <si>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</si>
  <si>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</si>
  <si>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</si>
  <si>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</si>
  <si>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</si>
  <si>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</si>
  <si>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</si>
  <si>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</si>
  <si>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</si>
  <si>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</si>
  <si>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</si>
  <si>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</si>
  <si>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</si>
  <si>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</si>
  <si>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</si>
  <si>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</si>
  <si>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</si>
  <si>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</si>
  <si>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</si>
  <si>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</si>
  <si>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</si>
  <si>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</si>
  <si>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</si>
  <si>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</si>
  <si>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</si>
  <si>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</si>
  <si>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</si>
  <si>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</si>
  <si>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</si>
  <si>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</si>
  <si>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</si>
  <si>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</si>
  <si>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</si>
  <si>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</si>
  <si>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</si>
  <si>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</si>
  <si>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</si>
  <si>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</si>
  <si>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</si>
  <si>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</si>
  <si>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</si>
  <si>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</si>
  <si>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</si>
  <si>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</si>
  <si>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</si>
  <si>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</si>
  <si>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</si>
  <si>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</si>
  <si>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</si>
  <si>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</si>
  <si>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</si>
  <si>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</si>
  <si>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</si>
  <si>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</si>
  <si>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</si>
  <si>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</si>
  <si>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</si>
  <si>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</si>
  <si>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</si>
  <si>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</si>
  <si>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</si>
  <si>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</si>
  <si>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</si>
  <si>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</si>
  <si>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</si>
  <si>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</si>
  <si>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</si>
  <si>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</si>
  <si>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</si>
  <si>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</si>
  <si>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</si>
  <si>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</si>
  <si>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</si>
  <si>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</si>
  <si>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</si>
  <si>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</si>
  <si>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</si>
  <si>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</si>
  <si>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</si>
  <si>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</si>
  <si>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</si>
  <si>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</si>
  <si>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</si>
  <si>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</si>
  <si>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</si>
  <si>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</si>
  <si>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</si>
  <si>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</si>
  <si>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</si>
  <si>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</si>
  <si>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</si>
  <si>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</si>
  <si>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</si>
  <si>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</si>
  <si>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</si>
  <si>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</si>
  <si>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</si>
  <si>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</si>
  <si>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</si>
  <si>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</si>
  <si>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</si>
  <si>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</si>
  <si>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</si>
  <si>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</si>
  <si>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</si>
  <si>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</si>
  <si>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</si>
  <si>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</si>
  <si>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</si>
  <si>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</si>
  <si>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</si>
  <si>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</si>
  <si>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</si>
  <si>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</si>
  <si>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</si>
  <si>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</si>
  <si>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</si>
  <si>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</si>
  <si>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</si>
  <si>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</si>
  <si>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</si>
  <si>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</si>
  <si>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</si>
  <si>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</si>
  <si>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</si>
  <si>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</si>
  <si>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</si>
  <si>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</si>
  <si>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</si>
  <si>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</si>
  <si>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</si>
  <si>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</si>
  <si>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</si>
  <si>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</si>
  <si>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</si>
  <si>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</si>
  <si>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</si>
  <si>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</si>
  <si>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</si>
  <si>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</si>
  <si>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</si>
  <si>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</si>
  <si>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</si>
  <si>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</si>
  <si>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</si>
  <si>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</si>
  <si>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</si>
  <si>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</si>
  <si>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</si>
  <si>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</si>
  <si>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</si>
  <si>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</si>
  <si>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</si>
  <si>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</si>
  <si>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</si>
  <si>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</si>
  <si>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</si>
  <si>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</si>
  <si>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</si>
  <si>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</si>
  <si>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</si>
  <si>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</si>
  <si>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</si>
  <si>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</si>
  <si>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</si>
  <si>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</si>
  <si>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</si>
  <si>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</si>
  <si>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</si>
  <si>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</si>
  <si>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</si>
  <si>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</si>
  <si>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</si>
  <si>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</si>
  <si>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</si>
  <si>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</si>
  <si>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</si>
  <si>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</si>
  <si>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</si>
  <si>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</si>
  <si>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</si>
  <si>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</si>
  <si>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</si>
  <si>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</si>
  <si>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</si>
  <si>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</si>
  <si>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</si>
  <si>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</si>
  <si>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</si>
  <si>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</si>
  <si>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</si>
  <si>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</si>
  <si>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</si>
  <si>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</si>
  <si>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</si>
  <si>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</si>
  <si>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</si>
  <si>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</si>
  <si>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</si>
  <si>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</si>
  <si>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</si>
  <si>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</si>
  <si>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</si>
  <si>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</si>
  <si>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</si>
  <si>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</si>
  <si>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</si>
  <si>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</si>
  <si>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</si>
  <si>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</si>
  <si>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</si>
  <si>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</si>
  <si>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</si>
  <si>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</si>
  <si>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</si>
  <si>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</si>
  <si>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</si>
  <si>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</si>
  <si>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</si>
  <si>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</si>
  <si>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</si>
  <si>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</si>
  <si>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</si>
  <si>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</si>
  <si>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</si>
  <si>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</si>
  <si>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</si>
  <si>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</si>
  <si>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</si>
  <si>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</si>
  <si>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</si>
  <si>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</si>
  <si>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</si>
  <si>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</si>
  <si>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</si>
  <si>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</si>
  <si>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</si>
  <si>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</si>
  <si>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</si>
  <si>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</si>
  <si>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</si>
  <si>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</si>
  <si>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</si>
  <si>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</si>
  <si>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</si>
  <si>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</si>
  <si>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</si>
  <si>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</si>
  <si>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</si>
  <si>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</si>
  <si>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</si>
  <si>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</si>
  <si>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</si>
  <si>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</si>
  <si>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</si>
  <si>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</si>
  <si>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</si>
  <si>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</si>
  <si>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</si>
  <si>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</si>
  <si>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</si>
  <si>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</si>
  <si>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</si>
  <si>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</si>
  <si>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</si>
  <si>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</si>
  <si>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</si>
  <si>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</si>
  <si>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</si>
  <si>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</si>
  <si>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</si>
  <si>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</si>
  <si>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</si>
  <si>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</si>
  <si>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</si>
  <si>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</si>
  <si>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</si>
  <si>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</si>
  <si>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</si>
  <si>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</si>
  <si>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</si>
  <si>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</si>
  <si>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</si>
  <si>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</si>
  <si>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</si>
  <si>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</si>
  <si>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</si>
  <si>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</si>
  <si>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</si>
  <si>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</si>
  <si>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</si>
  <si>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</si>
  <si>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</si>
  <si>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</si>
  <si>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</si>
  <si>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</si>
  <si>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</si>
  <si>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</si>
  <si>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</si>
  <si>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</si>
  <si>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</si>
  <si>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</si>
  <si>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</si>
  <si>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</si>
  <si>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</si>
  <si>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</si>
  <si>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</si>
  <si>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</si>
  <si>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</si>
  <si>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</si>
  <si>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</si>
  <si>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</si>
  <si>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</si>
  <si>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</si>
  <si>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</si>
  <si>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</si>
  <si>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</si>
  <si>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</si>
  <si>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</si>
  <si>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</si>
  <si>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</si>
  <si>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</si>
  <si>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</si>
  <si>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</si>
  <si>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</si>
  <si>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</si>
  <si>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</si>
  <si>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</si>
  <si>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</si>
  <si>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</si>
  <si>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</si>
  <si>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</si>
  <si>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</si>
  <si>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</si>
  <si>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</si>
  <si>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</si>
  <si>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</si>
  <si>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</si>
  <si>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</si>
  <si>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</si>
  <si>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</si>
  <si>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</si>
  <si>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</si>
  <si>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</si>
  <si>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</si>
  <si>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</si>
  <si>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</si>
  <si>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</si>
  <si>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</si>
  <si>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</si>
  <si>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</si>
  <si>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</si>
  <si>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</si>
  <si>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</si>
  <si>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</si>
  <si>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</si>
  <si>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</si>
  <si>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</si>
  <si>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</si>
  <si>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</si>
  <si>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</si>
  <si>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</si>
  <si>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</si>
  <si>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</si>
  <si>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</si>
  <si>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</si>
  <si>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</si>
  <si>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</si>
  <si>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</si>
  <si>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</si>
  <si>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</si>
  <si>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</si>
  <si>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</si>
  <si>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</si>
  <si>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</si>
  <si>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</si>
  <si>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</si>
  <si>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</si>
  <si>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</si>
  <si>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</si>
  <si>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</si>
  <si>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</si>
  <si>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</si>
  <si>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</si>
  <si>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</si>
  <si>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</si>
  <si>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</si>
  <si>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</si>
  <si>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</si>
  <si>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</si>
  <si>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</si>
  <si>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</si>
  <si>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</si>
  <si>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</si>
  <si>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</si>
  <si>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</si>
  <si>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</si>
  <si>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</si>
  <si>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</si>
  <si>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</si>
  <si>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</si>
  <si>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</si>
  <si>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</si>
  <si>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</si>
  <si>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</si>
  <si>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</si>
  <si>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</si>
  <si>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</si>
  <si>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</si>
  <si>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</si>
  <si>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</si>
  <si>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</si>
  <si>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</si>
  <si>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</si>
  <si>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</si>
  <si>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</si>
  <si>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</si>
  <si>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</si>
  <si>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</si>
  <si>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</si>
  <si>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</si>
  <si>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</si>
  <si>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</si>
  <si>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</si>
  <si>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</si>
  <si>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</si>
  <si>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</si>
  <si>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</si>
  <si>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</si>
  <si>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</si>
  <si>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</si>
  <si>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</si>
  <si>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</si>
  <si>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</si>
  <si>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</si>
  <si>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</si>
  <si>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</si>
  <si>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</si>
  <si>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</si>
  <si>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</si>
  <si>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</si>
  <si>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</si>
  <si>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</si>
  <si>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</si>
  <si>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</si>
  <si>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</si>
  <si>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</si>
  <si>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</si>
  <si>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</si>
  <si>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</si>
  <si>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</si>
  <si>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</si>
  <si>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</si>
  <si>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</si>
  <si>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</si>
  <si>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</si>
  <si>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</si>
  <si>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</si>
  <si>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</si>
  <si>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</si>
  <si>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</si>
  <si>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</si>
  <si>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</si>
  <si>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</si>
  <si>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</si>
  <si>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</si>
  <si>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</si>
  <si>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</si>
  <si>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</si>
  <si>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</si>
  <si>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</si>
  <si>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</si>
  <si>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</si>
  <si>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</si>
  <si>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</si>
  <si>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</si>
  <si>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</si>
  <si>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</si>
  <si>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</si>
  <si>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</si>
  <si>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</si>
  <si>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</si>
  <si>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</si>
  <si>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</si>
  <si>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</si>
  <si>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</si>
  <si>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</si>
  <si>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</si>
  <si>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</si>
  <si>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</si>
  <si>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</si>
  <si>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</si>
  <si>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</si>
  <si>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</si>
  <si>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</si>
  <si>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</si>
  <si>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</si>
  <si>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</si>
  <si>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</si>
  <si>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</si>
  <si>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</si>
  <si>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</si>
  <si>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</si>
  <si>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</si>
  <si>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</si>
  <si>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</si>
  <si>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</si>
  <si>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</si>
  <si>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</si>
  <si>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</si>
  <si>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</si>
  <si>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</si>
  <si>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</si>
  <si>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</si>
  <si>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</si>
  <si>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</si>
  <si>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</si>
  <si>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</si>
  <si>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</si>
  <si>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</si>
  <si>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</si>
  <si>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</si>
  <si>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</si>
  <si>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</si>
  <si>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</si>
  <si>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</si>
  <si>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</si>
  <si>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</si>
  <si>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</si>
  <si>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</si>
  <si>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</si>
  <si>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</si>
  <si>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</si>
  <si>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</si>
  <si>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</si>
  <si>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</si>
  <si>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</si>
  <si>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</si>
  <si>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</si>
  <si>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</si>
  <si>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</si>
  <si>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</si>
  <si>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</si>
  <si>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</si>
  <si>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</si>
  <si>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</si>
  <si>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</si>
  <si>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</si>
  <si>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</si>
  <si>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</si>
  <si>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</si>
  <si>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</si>
  <si>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</si>
  <si>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</si>
  <si>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</si>
  <si>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</si>
  <si>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</si>
  <si>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</si>
  <si>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</si>
  <si>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</si>
  <si>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</si>
  <si>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</si>
  <si>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</si>
  <si>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</si>
  <si>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</si>
  <si>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</si>
  <si>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</si>
  <si>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</si>
  <si>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</si>
  <si>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</si>
  <si>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</si>
  <si>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</si>
  <si>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</si>
  <si>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</si>
  <si>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</si>
  <si>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</si>
  <si>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</si>
  <si>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</si>
  <si>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</si>
  <si>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</si>
  <si>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</si>
  <si>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</si>
  <si>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</si>
  <si>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</si>
  <si>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</si>
  <si>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</si>
  <si>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</si>
  <si>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</si>
  <si>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</si>
  <si>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</si>
  <si>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</si>
  <si>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</si>
  <si>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</si>
  <si>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</si>
  <si>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</si>
  <si>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</si>
  <si>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</si>
  <si>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</si>
  <si>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</si>
  <si>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</si>
  <si>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</si>
  <si>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</si>
  <si>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</si>
  <si>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</si>
  <si>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</si>
  <si>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</si>
  <si>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</si>
  <si>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</si>
  <si>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</si>
  <si>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</si>
  <si>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</si>
  <si>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</si>
  <si>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</si>
  <si>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</si>
  <si>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</si>
  <si>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</si>
  <si>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</si>
  <si>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</si>
  <si>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</si>
  <si>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</si>
  <si>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</si>
  <si>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</si>
  <si>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</si>
  <si>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</si>
  <si>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</si>
  <si>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</si>
  <si>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</si>
  <si>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</si>
  <si>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</si>
  <si>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</si>
  <si>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</si>
  <si>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</si>
  <si>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</si>
  <si>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</si>
  <si>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</si>
  <si>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</si>
  <si>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</si>
  <si>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</si>
  <si>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</si>
  <si>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</si>
  <si>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</si>
  <si>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</si>
  <si>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</si>
  <si>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</si>
  <si>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</si>
  <si>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</si>
  <si>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</si>
  <si>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</si>
  <si>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</si>
  <si>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</si>
  <si>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</si>
  <si>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</si>
  <si>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</si>
  <si>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</si>
  <si>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</si>
  <si>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</si>
  <si>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</si>
  <si>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</si>
  <si>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</si>
  <si>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</si>
  <si>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</si>
  <si>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</si>
  <si>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</si>
  <si>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</si>
  <si>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</si>
  <si>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</si>
  <si>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</si>
  <si>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</si>
  <si>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</si>
  <si>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</si>
  <si>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</si>
  <si>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</si>
  <si>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</si>
  <si>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</si>
  <si>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</si>
  <si>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</si>
  <si>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</si>
  <si>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</si>
  <si>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</si>
  <si>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</si>
  <si>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</si>
  <si>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</si>
  <si>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</si>
  <si>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</si>
  <si>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</si>
  <si>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</si>
  <si>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</si>
  <si>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</si>
  <si>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</si>
  <si>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</si>
  <si>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</si>
  <si>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</si>
  <si>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</si>
  <si>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</si>
  <si>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</si>
  <si>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</si>
  <si>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</si>
  <si>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</si>
  <si>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</si>
  <si>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</si>
  <si>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</si>
  <si>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</si>
  <si>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</si>
  <si>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</si>
  <si>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</si>
  <si>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</si>
  <si>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</si>
  <si>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</si>
  <si>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</si>
  <si>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</si>
  <si>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</si>
  <si>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</si>
  <si>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</si>
  <si>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</si>
  <si>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</si>
  <si>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</si>
  <si>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</si>
  <si>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</si>
  <si>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</si>
  <si>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</si>
  <si>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</si>
  <si>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</si>
  <si>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</si>
  <si>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</si>
  <si>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</si>
  <si>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</si>
  <si>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</si>
  <si>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</si>
  <si>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</si>
  <si>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</si>
  <si>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</si>
  <si>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</si>
  <si>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</si>
  <si>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</si>
  <si>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</si>
  <si>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</si>
  <si>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</si>
  <si>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</si>
  <si>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</si>
  <si>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</si>
  <si>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</si>
  <si>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</si>
  <si>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</si>
  <si>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</si>
  <si>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</si>
  <si>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</si>
  <si>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</si>
  <si>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</si>
  <si>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</si>
  <si>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</si>
  <si>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</si>
  <si>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</si>
  <si>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</si>
  <si>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</si>
  <si>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</si>
  <si>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</si>
  <si>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</si>
  <si>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</si>
  <si>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</si>
  <si>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</si>
  <si>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</si>
  <si>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</si>
  <si>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</si>
  <si>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</si>
  <si>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</si>
  <si>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</si>
  <si>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</si>
  <si>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</si>
  <si>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</si>
  <si>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</si>
  <si>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</si>
  <si>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</si>
  <si>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</si>
  <si>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</si>
  <si>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</si>
  <si>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</si>
  <si>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</si>
  <si>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</si>
  <si>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</si>
  <si>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</si>
  <si>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</si>
  <si>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</si>
  <si>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</si>
  <si>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</si>
  <si>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</si>
  <si>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</si>
  <si>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</si>
  <si>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</si>
  <si>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</si>
  <si>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</si>
  <si>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</si>
  <si>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</si>
  <si>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</si>
  <si>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</si>
  <si>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</si>
  <si>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</si>
  <si>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</si>
  <si>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</si>
  <si>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</si>
  <si>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</si>
  <si>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</si>
  <si>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</si>
  <si>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</si>
  <si>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</si>
  <si>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</si>
  <si>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</si>
  <si>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</si>
  <si>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</si>
  <si>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</si>
  <si>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</si>
  <si>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</si>
  <si>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</si>
  <si>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</si>
  <si>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</si>
  <si>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</si>
  <si>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</si>
  <si>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</si>
  <si>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</si>
  <si>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</si>
  <si>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</si>
  <si>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</si>
  <si>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</si>
  <si>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</si>
  <si>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</si>
  <si>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</si>
  <si>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</si>
  <si>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</si>
  <si>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</si>
  <si>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</si>
  <si>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</si>
  <si>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</si>
  <si>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</si>
  <si>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</si>
  <si>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</si>
  <si>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</si>
  <si>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</si>
  <si>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</si>
  <si>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</si>
  <si>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</si>
  <si>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</si>
  <si>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</si>
  <si>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</si>
  <si>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</si>
  <si>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</si>
  <si>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</si>
  <si>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</si>
  <si>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</si>
  <si>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</si>
  <si>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</si>
  <si>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</si>
  <si>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</si>
  <si>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</si>
  <si>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</si>
  <si>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</si>
  <si>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</si>
  <si>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</si>
  <si>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</si>
  <si>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</si>
  <si>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</si>
  <si>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</si>
  <si>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</si>
  <si>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</si>
  <si>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</si>
  <si>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</si>
  <si>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</si>
  <si>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</si>
  <si>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</si>
  <si>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</si>
  <si>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</si>
  <si>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</si>
  <si>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</si>
  <si>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</si>
  <si>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</si>
  <si>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</si>
  <si>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</si>
  <si>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</si>
  <si>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</si>
  <si>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</si>
  <si>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</si>
  <si>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</si>
  <si>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</si>
  <si>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</si>
  <si>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</si>
  <si>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</si>
  <si>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</si>
  <si>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</si>
  <si>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</si>
  <si>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</si>
  <si>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</si>
  <si>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</si>
  <si>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</si>
  <si>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</si>
  <si>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</si>
  <si>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</si>
  <si>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</si>
  <si>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</si>
  <si>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</si>
  <si>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</si>
  <si>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</si>
  <si>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</si>
  <si>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</si>
  <si>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</si>
  <si>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</si>
  <si>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</si>
  <si>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</si>
  <si>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</si>
  <si>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</si>
  <si>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</si>
  <si>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</si>
  <si>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</si>
  <si>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</si>
  <si>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</si>
  <si>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</si>
  <si>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</si>
  <si>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</si>
  <si>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</si>
  <si>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</si>
  <si>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</si>
  <si>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</si>
  <si>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</si>
  <si>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</si>
  <si>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</si>
  <si>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</si>
  <si>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</si>
  <si>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</si>
  <si>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</si>
  <si>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</si>
  <si>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</si>
  <si>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</si>
  <si>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</si>
  <si>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</si>
  <si>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</si>
  <si>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</si>
  <si>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</si>
  <si>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</si>
  <si>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</si>
  <si>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</si>
  <si>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</si>
  <si>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</si>
  <si>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</si>
  <si>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</si>
  <si>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</si>
  <si>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</si>
  <si>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</si>
  <si>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</si>
  <si>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</si>
  <si>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</si>
  <si>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</si>
  <si>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</si>
  <si>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</si>
  <si>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</si>
  <si>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</si>
  <si>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</si>
  <si>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</si>
  <si>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</si>
  <si>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</si>
  <si>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</si>
  <si>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</si>
  <si>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</si>
  <si>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</si>
  <si>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</si>
  <si>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</si>
  <si>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</si>
  <si>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</si>
  <si>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</si>
  <si>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</si>
  <si>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</si>
  <si>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</si>
  <si>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</si>
  <si>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</si>
  <si>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</si>
  <si>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</si>
  <si>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</si>
  <si>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</si>
  <si>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</si>
  <si>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</si>
  <si>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</si>
  <si>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</si>
  <si>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</si>
  <si>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</si>
  <si>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</si>
  <si>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</si>
  <si>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</si>
  <si>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</si>
  <si>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</si>
  <si>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</si>
  <si>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</si>
  <si>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</si>
  <si>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</si>
  <si>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</si>
  <si>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</si>
  <si>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</si>
  <si>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</si>
  <si>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</si>
  <si>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</si>
  <si>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</si>
  <si>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</si>
  <si>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</si>
  <si>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</si>
  <si>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</si>
  <si>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</si>
  <si>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</si>
  <si>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</si>
  <si>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</si>
  <si>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</si>
  <si>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</si>
  <si>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</si>
  <si>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</si>
  <si>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</si>
  <si>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</si>
  <si>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</si>
  <si>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</si>
  <si>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</si>
  <si>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</si>
  <si>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</si>
  <si>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</si>
  <si>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</si>
  <si>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</si>
  <si>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</si>
  <si>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</si>
  <si>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</si>
  <si>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</si>
  <si>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</si>
  <si>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</si>
  <si>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</si>
  <si>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</si>
  <si>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</si>
  <si>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</si>
  <si>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</si>
  <si>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</si>
  <si>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</si>
  <si>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</si>
  <si>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</si>
  <si>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</si>
  <si>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</si>
  <si>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</si>
  <si>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</si>
  <si>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</si>
  <si>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</si>
  <si>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</si>
  <si>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</si>
  <si>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</si>
  <si>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</si>
  <si>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</si>
  <si>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</si>
  <si>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</si>
  <si>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</si>
  <si>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</si>
  <si>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</si>
  <si>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</si>
  <si>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</si>
  <si>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</si>
  <si>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</si>
  <si>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</si>
  <si>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</si>
  <si>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</si>
  <si>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</si>
  <si>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</si>
  <si>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</si>
  <si>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</si>
  <si>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</si>
  <si>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</si>
  <si>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</si>
  <si>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</si>
  <si>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</si>
  <si>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</si>
  <si>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</si>
  <si>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</si>
  <si>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</si>
  <si>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</si>
  <si>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</si>
  <si>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</si>
  <si>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</si>
  <si>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</si>
  <si>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</si>
  <si>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</si>
  <si>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</si>
  <si>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</si>
  <si>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</si>
  <si>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</si>
  <si>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</si>
  <si>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</si>
  <si>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</si>
  <si>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</si>
  <si>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</si>
  <si>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</si>
  <si>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</si>
  <si>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</si>
  <si>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</si>
  <si>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</si>
  <si>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</si>
  <si>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</si>
  <si>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</si>
  <si>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</si>
  <si>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</si>
  <si>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</si>
  <si>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</si>
  <si>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</si>
  <si>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</si>
  <si>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</si>
  <si>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</si>
  <si>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</si>
  <si>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</si>
  <si>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</si>
  <si>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</si>
  <si>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</si>
  <si>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</si>
  <si>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</si>
  <si>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</si>
  <si>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</si>
  <si>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</si>
  <si>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</si>
  <si>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</si>
  <si>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</si>
  <si>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</si>
  <si>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</si>
  <si>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</si>
  <si>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</si>
  <si>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</si>
  <si>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</si>
  <si>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</si>
  <si>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</si>
  <si>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</si>
  <si>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</si>
  <si>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</si>
  <si>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</si>
  <si>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</si>
  <si>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</si>
  <si>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</si>
  <si>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</si>
  <si>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</si>
  <si>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</si>
  <si>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</si>
  <si>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</si>
  <si>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</si>
  <si>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</si>
  <si>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</si>
  <si>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</si>
  <si>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</si>
  <si>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</si>
  <si>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</si>
  <si>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</si>
  <si>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</si>
  <si>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</si>
  <si>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</si>
  <si>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</si>
  <si>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</si>
  <si>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</si>
  <si>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</si>
  <si>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</si>
  <si>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</si>
  <si>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</si>
  <si>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</si>
  <si>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</si>
  <si>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</si>
  <si>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</si>
  <si>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</si>
  <si>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</si>
  <si>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</si>
  <si>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</si>
  <si>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</si>
  <si>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</si>
  <si>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</si>
  <si>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</si>
  <si>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</si>
  <si>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</si>
  <si>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</si>
  <si>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</si>
  <si>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</si>
  <si>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</si>
  <si>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</si>
  <si>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</si>
  <si>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</si>
  <si>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</si>
  <si>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</si>
  <si>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</si>
  <si>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</si>
  <si>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</si>
  <si>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</si>
  <si>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</si>
  <si>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</si>
  <si>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</si>
  <si>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</si>
  <si>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</si>
  <si>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</si>
  <si>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</si>
  <si>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</si>
  <si>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</si>
  <si>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</si>
  <si>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</si>
  <si>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</si>
  <si>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</si>
  <si>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</si>
  <si>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</si>
  <si>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</si>
  <si>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</si>
  <si>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</si>
  <si>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</si>
  <si>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</si>
  <si>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</si>
  <si>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</si>
  <si>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</si>
  <si>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</si>
  <si>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</si>
  <si>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</si>
  <si>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</si>
  <si>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</si>
  <si>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</si>
  <si>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</si>
  <si>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</si>
  <si>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</si>
  <si>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</si>
  <si>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</si>
  <si>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</si>
  <si>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</si>
  <si>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</si>
  <si>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</si>
  <si>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</si>
  <si>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</si>
  <si>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</si>
  <si>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</si>
  <si>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</si>
  <si>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</si>
  <si>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</si>
  <si>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</si>
  <si>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</si>
  <si>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</si>
  <si>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</si>
  <si>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</si>
  <si>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</si>
  <si>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</si>
  <si>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</si>
  <si>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</si>
  <si>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</si>
  <si>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</si>
  <si>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</si>
  <si>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</si>
  <si>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</si>
  <si>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</si>
  <si>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</si>
  <si>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</si>
  <si>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</si>
  <si>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</si>
  <si>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</si>
  <si>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</si>
  <si>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</si>
  <si>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</si>
  <si>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</si>
  <si>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</si>
  <si>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</si>
  <si>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</si>
  <si>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</si>
  <si>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</si>
  <si>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</si>
  <si>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</si>
  <si>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</si>
  <si>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</si>
  <si>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</si>
  <si>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</si>
  <si>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</si>
  <si>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</si>
  <si>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</si>
  <si>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</si>
  <si>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</si>
  <si>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</si>
  <si>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</si>
  <si>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</si>
  <si>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</si>
  <si>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</si>
  <si>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</si>
  <si>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</si>
  <si>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</si>
  <si>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</si>
  <si>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</si>
  <si>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</si>
  <si>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</si>
  <si>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</si>
  <si>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</si>
  <si>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</si>
  <si>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</si>
  <si>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</si>
  <si>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</si>
  <si>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</si>
  <si>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</si>
  <si>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</si>
  <si>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</si>
  <si>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</si>
  <si>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</si>
  <si>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</si>
  <si>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</si>
  <si>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</si>
  <si>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</si>
  <si>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</si>
  <si>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</si>
  <si>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</si>
  <si>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</si>
  <si>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</si>
  <si>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</si>
  <si>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</si>
  <si>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</si>
  <si>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</si>
  <si>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</si>
  <si>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</si>
  <si>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</si>
  <si>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</si>
  <si>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</si>
  <si>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</si>
  <si>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</si>
  <si>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</si>
  <si>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</si>
  <si>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</si>
  <si>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</si>
  <si>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</si>
  <si>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</si>
  <si>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</si>
  <si>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</si>
  <si>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</si>
  <si>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</si>
  <si>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</si>
  <si>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</si>
  <si>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</si>
  <si>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</si>
  <si>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</si>
  <si>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</si>
  <si>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</si>
  <si>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</si>
  <si>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</si>
  <si>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</si>
  <si>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</si>
  <si>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</si>
  <si>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</si>
  <si>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</si>
  <si>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</si>
  <si>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</si>
  <si>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</si>
  <si>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</si>
  <si>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</si>
  <si>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</si>
  <si>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</si>
  <si>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</si>
  <si>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</si>
  <si>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</si>
  <si>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</si>
  <si>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</si>
  <si>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</si>
  <si>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</si>
  <si>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</si>
  <si>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</si>
  <si>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</si>
  <si>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</si>
  <si>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</si>
  <si>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</si>
  <si>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</si>
  <si>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</si>
  <si>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</si>
  <si>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</si>
  <si>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</si>
  <si>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</si>
  <si>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</si>
  <si>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</si>
  <si>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</si>
  <si>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</si>
  <si>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</si>
  <si>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</si>
  <si>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</si>
  <si>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</si>
  <si>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</si>
  <si>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</si>
  <si>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</si>
  <si>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</si>
  <si>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</si>
  <si>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</si>
  <si>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</si>
  <si>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</si>
  <si>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</si>
  <si>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</si>
  <si>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</si>
  <si>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</si>
  <si>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</si>
  <si>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</si>
  <si>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</si>
  <si>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</si>
  <si>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</si>
  <si>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</si>
  <si>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</si>
  <si>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</si>
  <si>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</si>
  <si>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</si>
  <si>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</si>
  <si>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</si>
  <si>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</si>
  <si>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</si>
  <si>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</si>
  <si>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</si>
  <si>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</si>
  <si>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</si>
  <si>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</si>
  <si>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</si>
  <si>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</si>
  <si>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</si>
  <si>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</si>
  <si>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</si>
  <si>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</si>
  <si>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</si>
  <si>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</si>
  <si>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</si>
  <si>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</si>
  <si>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</si>
  <si>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</si>
  <si>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</si>
  <si>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</si>
  <si>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</si>
  <si>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</si>
  <si>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</si>
  <si>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</si>
  <si>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</si>
  <si>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</si>
  <si>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</si>
  <si>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</si>
  <si>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</si>
  <si>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</si>
  <si>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</si>
  <si>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</si>
  <si>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</si>
  <si>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</si>
  <si>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</si>
  <si>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</si>
  <si>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</si>
  <si>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</si>
  <si>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</si>
  <si>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</si>
  <si>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</si>
  <si>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</si>
  <si>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</si>
  <si>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</si>
  <si>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</si>
  <si>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</si>
  <si>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</si>
  <si>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</si>
  <si>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</si>
  <si>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</si>
  <si>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</si>
  <si>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</si>
  <si>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</si>
  <si>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</si>
  <si>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</si>
  <si>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</si>
  <si>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</si>
  <si>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</si>
  <si>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</si>
  <si>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</si>
  <si>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</si>
  <si>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</si>
  <si>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</si>
  <si>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</si>
  <si>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</si>
  <si>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</si>
  <si>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</si>
  <si>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</si>
  <si>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</si>
  <si>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</si>
  <si>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</si>
  <si>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</si>
  <si>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</si>
  <si>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</si>
  <si>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</si>
  <si>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</si>
  <si>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</si>
  <si>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</si>
  <si>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</si>
  <si>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</si>
  <si>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</si>
  <si>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</si>
  <si>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</si>
  <si>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</si>
  <si>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</si>
  <si>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</si>
  <si>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</si>
  <si>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</si>
  <si>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</si>
  <si>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</si>
  <si>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</si>
  <si>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</si>
  <si>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</si>
  <si>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</si>
  <si>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</si>
  <si>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</si>
  <si>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</si>
  <si>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</si>
  <si>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</si>
  <si>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</si>
  <si>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</si>
  <si>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</si>
  <si>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</si>
  <si>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</si>
  <si>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</si>
  <si>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</si>
  <si>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</si>
  <si>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</si>
  <si>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</si>
  <si>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</si>
  <si>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</si>
  <si>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</si>
  <si>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</si>
  <si>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</si>
  <si>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</si>
  <si>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</si>
  <si>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</si>
  <si>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</si>
  <si>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</si>
  <si>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</si>
  <si>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</si>
  <si>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</si>
  <si>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</si>
  <si>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</si>
  <si>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</si>
  <si>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</si>
  <si>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</si>
  <si>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</si>
  <si>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</si>
  <si>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</si>
  <si>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</si>
  <si>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</si>
  <si>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</si>
  <si>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</si>
  <si>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</si>
  <si>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</si>
  <si>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</si>
  <si>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</si>
  <si>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</si>
  <si>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</si>
  <si>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</si>
  <si>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</si>
  <si>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</si>
  <si>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</si>
  <si>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</si>
  <si>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</si>
  <si>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</si>
  <si>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</si>
  <si>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</si>
  <si>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</si>
  <si>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</si>
  <si>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</si>
  <si>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</si>
  <si>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</si>
  <si>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</si>
  <si>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</si>
  <si>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</si>
  <si>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</si>
  <si>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</si>
  <si>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</si>
  <si>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</si>
  <si>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</si>
  <si>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</si>
  <si>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</si>
  <si>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</si>
  <si>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</si>
  <si>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</si>
  <si>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</si>
  <si>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</si>
  <si>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</si>
  <si>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</si>
  <si>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</si>
  <si>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</si>
  <si>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</si>
  <si>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</si>
  <si>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</si>
  <si>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</si>
  <si>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</si>
  <si>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</si>
  <si>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</si>
  <si>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</si>
  <si>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</si>
  <si>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</si>
  <si>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</si>
  <si>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</si>
  <si>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</si>
  <si>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</si>
  <si>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</si>
  <si>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</si>
  <si>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</si>
  <si>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</si>
  <si>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</si>
  <si>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</si>
  <si>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</si>
  <si>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</si>
  <si>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</si>
  <si>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</si>
  <si>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</si>
  <si>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</si>
  <si>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</si>
  <si>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</si>
  <si>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</si>
  <si>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</si>
  <si>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</si>
  <si>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</si>
  <si>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</si>
  <si>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</si>
  <si>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</si>
  <si>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</si>
  <si>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</si>
  <si>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</si>
  <si>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</si>
  <si>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</si>
  <si>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</si>
  <si>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</si>
  <si>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</si>
  <si>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</si>
  <si>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</si>
  <si>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</si>
  <si>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</si>
  <si>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</si>
  <si>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</si>
  <si>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</si>
  <si>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</si>
  <si>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</si>
  <si>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</si>
  <si>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</si>
  <si>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</si>
  <si>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</si>
  <si>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</si>
  <si>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</si>
  <si>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</si>
  <si>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</si>
  <si>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</si>
  <si>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</si>
  <si>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</si>
  <si>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</si>
  <si>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</si>
  <si>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</si>
  <si>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</si>
  <si>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</si>
  <si>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</si>
  <si>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</si>
  <si>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</si>
  <si>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</si>
  <si>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</si>
  <si>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</si>
  <si>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</si>
  <si>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</si>
  <si>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</si>
  <si>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</si>
  <si>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</si>
  <si>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</si>
  <si>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</si>
  <si>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</si>
  <si>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</si>
  <si>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</si>
  <si>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</si>
  <si>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</si>
  <si>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</si>
  <si>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</si>
  <si>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</si>
  <si>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</si>
  <si>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</si>
  <si>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</si>
  <si>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</si>
  <si>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</si>
  <si>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</si>
  <si>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</si>
  <si>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</si>
  <si>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</si>
  <si>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</si>
  <si>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</si>
  <si>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</si>
  <si>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</si>
  <si>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</si>
  <si>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</si>
  <si>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</si>
  <si>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</si>
  <si>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</si>
  <si>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</si>
  <si>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</si>
  <si>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</si>
  <si>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</si>
  <si>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</si>
  <si>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</si>
  <si>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</si>
  <si>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</si>
  <si>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</si>
  <si>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</si>
  <si>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</si>
  <si>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</si>
  <si>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</si>
  <si>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</si>
  <si>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</si>
  <si>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</si>
  <si>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</si>
  <si>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</si>
  <si>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</si>
  <si>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</si>
  <si>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</si>
  <si>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</si>
  <si>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</si>
  <si>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</si>
  <si>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</si>
  <si>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</si>
  <si>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</si>
  <si>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</si>
  <si>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</si>
  <si>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</si>
  <si>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</si>
  <si>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</si>
  <si>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</si>
  <si>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</si>
  <si>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</si>
  <si>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</si>
  <si>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</si>
  <si>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</si>
  <si>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</si>
  <si>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</si>
  <si>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</si>
  <si>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</si>
  <si>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</si>
  <si>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</si>
  <si>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</si>
  <si>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</si>
  <si>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</si>
  <si>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</si>
  <si>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</si>
  <si>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</si>
  <si>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</si>
  <si>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</si>
  <si>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</si>
  <si>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</si>
  <si>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</si>
  <si>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</si>
  <si>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</si>
  <si>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</si>
  <si>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</si>
  <si>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</si>
  <si>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</si>
  <si>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</si>
  <si>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</si>
  <si>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</si>
  <si>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</si>
  <si>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</si>
  <si>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</si>
  <si>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</si>
  <si>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</si>
  <si>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</si>
  <si>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</si>
  <si>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</si>
  <si>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</si>
  <si>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</si>
  <si>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</si>
  <si>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</si>
  <si>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</si>
  <si>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</si>
  <si>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</si>
  <si>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</si>
  <si>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</si>
  <si>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</si>
  <si>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</si>
  <si>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</si>
  <si>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</si>
  <si>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</si>
  <si>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</si>
  <si>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</si>
  <si>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</si>
  <si>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</si>
  <si>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</si>
  <si>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</si>
  <si>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</si>
  <si>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</si>
  <si>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</si>
  <si>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</si>
  <si>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</si>
  <si>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</si>
  <si>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</si>
  <si>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</si>
  <si>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</si>
  <si>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</si>
  <si>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</si>
  <si>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</si>
  <si>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</si>
  <si>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</si>
  <si>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</si>
  <si>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</si>
  <si>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</si>
  <si>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</si>
  <si>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</si>
  <si>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</si>
  <si>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</si>
  <si>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</si>
  <si>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</si>
  <si>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</si>
  <si>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</si>
  <si>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</si>
  <si>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</si>
  <si>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</si>
  <si>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</si>
  <si>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</si>
  <si>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</si>
  <si>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</si>
  <si>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</si>
  <si>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</si>
  <si>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</si>
  <si>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</si>
  <si>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</si>
  <si>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</si>
  <si>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</si>
  <si>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</si>
  <si>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</si>
  <si>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</si>
  <si>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</si>
  <si>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</si>
  <si>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</si>
  <si>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</si>
  <si>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</si>
  <si>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</si>
  <si>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</si>
  <si>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</si>
  <si>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</si>
  <si>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</si>
  <si>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</si>
  <si>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</si>
  <si>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</si>
  <si>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</si>
  <si>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</si>
  <si>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</si>
  <si>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</si>
  <si>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</si>
  <si>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</si>
  <si>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</si>
  <si>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</si>
  <si>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</si>
  <si>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</si>
  <si>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</si>
  <si>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</si>
  <si>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</si>
  <si>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</si>
  <si>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</si>
  <si>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</si>
  <si>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</si>
  <si>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</si>
  <si>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</si>
  <si>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</si>
  <si>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</si>
  <si>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</si>
  <si>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</si>
  <si>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</si>
  <si>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</si>
  <si>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</si>
  <si>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</si>
  <si>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</si>
  <si>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</si>
  <si>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</si>
  <si>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</si>
  <si>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</si>
  <si>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</si>
  <si>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</si>
  <si>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</si>
  <si>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</si>
  <si>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</si>
  <si>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</si>
  <si>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</si>
  <si>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</si>
  <si>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</si>
  <si>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</si>
  <si>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</si>
  <si>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</si>
  <si>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</si>
  <si>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</si>
  <si>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</si>
  <si>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</si>
  <si>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</si>
  <si>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</si>
  <si>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</si>
  <si>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</si>
  <si>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</si>
  <si>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</si>
  <si>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</si>
  <si>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</si>
  <si>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</si>
  <si>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</si>
  <si>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</si>
  <si>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</si>
  <si>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</si>
  <si>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</si>
  <si>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</si>
  <si>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</si>
  <si>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</si>
  <si>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</si>
  <si>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</si>
  <si>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</si>
  <si>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</si>
  <si>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</si>
  <si>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</si>
  <si>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</si>
  <si>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</si>
  <si>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</si>
  <si>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</si>
  <si>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</si>
  <si>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</si>
  <si>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</si>
  <si>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</si>
  <si>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</si>
  <si>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</si>
  <si>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</si>
  <si>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</si>
  <si>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</si>
  <si>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</si>
  <si>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</si>
  <si>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</si>
  <si>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</si>
  <si>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</si>
  <si>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</si>
  <si>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</si>
  <si>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</si>
  <si>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</si>
  <si>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</si>
  <si>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</si>
  <si>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</si>
  <si>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</si>
  <si>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</si>
  <si>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</si>
  <si>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</si>
  <si>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</si>
  <si>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</si>
  <si>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</si>
  <si>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</si>
  <si>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</si>
  <si>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</si>
  <si>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</si>
  <si>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</si>
  <si>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</si>
  <si>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</si>
  <si>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</si>
  <si>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</si>
  <si>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</si>
  <si>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</si>
  <si>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</si>
  <si>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</si>
  <si>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</si>
  <si>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</si>
  <si>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</si>
  <si>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</si>
  <si>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</si>
  <si>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</si>
  <si>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</si>
  <si>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</si>
  <si>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</si>
  <si>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</si>
  <si>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</si>
  <si>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</si>
  <si>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</si>
  <si>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</si>
  <si>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</si>
  <si>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</si>
  <si>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</si>
  <si>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</si>
  <si>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</si>
  <si>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</si>
  <si>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</si>
  <si>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</si>
  <si>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</si>
  <si>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</si>
  <si>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</si>
  <si>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</si>
  <si>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</si>
  <si>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</si>
  <si>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</si>
  <si>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</si>
  <si>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</si>
  <si>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</si>
  <si>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</si>
  <si>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</si>
  <si>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</si>
  <si>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</si>
  <si>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</si>
  <si>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</si>
  <si>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</si>
  <si>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</si>
  <si>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</si>
  <si>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</si>
  <si>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</si>
  <si>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</si>
  <si>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</si>
  <si>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</si>
  <si>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</si>
  <si>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</si>
  <si>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</si>
  <si>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</si>
  <si>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</si>
  <si>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</si>
  <si>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</si>
  <si>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</si>
  <si>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</si>
  <si>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</si>
  <si>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</si>
  <si>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</si>
  <si>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</si>
  <si>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</si>
  <si>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</si>
  <si>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</si>
  <si>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</si>
  <si>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</si>
  <si>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</si>
  <si>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</si>
  <si>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</si>
  <si>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</si>
  <si>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</si>
  <si>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</si>
  <si>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</si>
  <si>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</si>
  <si>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</si>
  <si>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</si>
  <si>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</si>
  <si>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</si>
  <si>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</si>
  <si>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</si>
  <si>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</si>
  <si>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</si>
  <si>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</si>
  <si>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</si>
  <si>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</si>
  <si>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</si>
  <si>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</si>
  <si>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</si>
  <si>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</si>
  <si>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</si>
  <si>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</si>
  <si>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</si>
  <si>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</si>
  <si>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</si>
  <si>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</si>
  <si>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</si>
  <si>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</si>
  <si>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</si>
  <si>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</si>
  <si>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</si>
  <si>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</si>
  <si>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</si>
  <si>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</si>
  <si>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</si>
  <si>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</si>
  <si>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</si>
  <si>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</si>
  <si>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</si>
  <si>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</si>
  <si>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</si>
  <si>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</si>
  <si>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</si>
  <si>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</si>
  <si>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</si>
  <si>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</si>
  <si>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</si>
  <si>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</si>
  <si>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</si>
  <si>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</si>
  <si>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</si>
  <si>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</si>
  <si>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</si>
  <si>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</si>
  <si>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</si>
  <si>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</si>
  <si>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</si>
  <si>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</si>
  <si>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</si>
  <si>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</si>
  <si>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</si>
  <si>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</si>
  <si>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</si>
  <si>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</si>
  <si>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</si>
  <si>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</si>
  <si>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</si>
  <si>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</si>
  <si>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</si>
  <si>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</si>
  <si>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</si>
  <si>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</si>
  <si>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</si>
  <si>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</si>
  <si>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</si>
  <si>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</si>
  <si>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</si>
  <si>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</si>
  <si>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</si>
  <si>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</si>
  <si>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</si>
  <si>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</si>
  <si>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</si>
  <si>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</si>
  <si>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</si>
  <si>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</si>
  <si>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</si>
  <si>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</si>
  <si>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</si>
  <si>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</si>
  <si>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</si>
  <si>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</si>
  <si>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</si>
  <si>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</si>
  <si>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</si>
  <si>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</si>
  <si>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</si>
  <si>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</si>
  <si>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</si>
  <si>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</si>
  <si>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</si>
  <si>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</si>
  <si>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</si>
  <si>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</si>
  <si>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</si>
  <si>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</si>
  <si>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</si>
  <si>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</si>
  <si>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</si>
  <si>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</si>
  <si>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</si>
  <si>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</si>
  <si>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</si>
  <si>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</si>
  <si>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</si>
  <si>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</si>
  <si>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</si>
  <si>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</si>
  <si>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</si>
  <si>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</si>
  <si>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</si>
  <si>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</si>
  <si>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</si>
  <si>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</si>
  <si>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</si>
  <si>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</si>
  <si>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</si>
  <si>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</si>
  <si>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</si>
  <si>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</si>
  <si>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</si>
  <si>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</si>
  <si>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</si>
  <si>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</si>
  <si>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</si>
  <si>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</si>
  <si>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</si>
  <si>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</si>
  <si>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</si>
  <si>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</si>
  <si>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</si>
  <si>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</si>
  <si>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</si>
  <si>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</si>
  <si>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</si>
  <si>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</si>
  <si>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</si>
  <si>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</si>
  <si>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</si>
  <si>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</si>
  <si>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</si>
  <si>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</si>
  <si>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</si>
  <si>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</si>
  <si>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</si>
  <si>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</si>
  <si>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</si>
  <si>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</si>
  <si>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</si>
  <si>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</si>
  <si>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</si>
  <si>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</si>
  <si>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</si>
  <si>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</si>
  <si>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</si>
  <si>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</si>
  <si>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</si>
  <si>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</si>
  <si>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</si>
  <si>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</si>
  <si>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</si>
  <si>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</si>
  <si>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</si>
  <si>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</si>
  <si>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</si>
  <si>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</si>
  <si>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</si>
  <si>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</si>
  <si>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</si>
  <si>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</si>
  <si>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</si>
  <si>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</si>
  <si>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</si>
  <si>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</si>
  <si>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</si>
  <si>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</si>
  <si>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</si>
  <si>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</si>
  <si>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</si>
  <si>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</si>
  <si>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</si>
  <si>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</si>
  <si>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</si>
  <si>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</si>
  <si>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</si>
  <si>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</si>
  <si>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</si>
  <si>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</si>
  <si>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</si>
  <si>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</si>
  <si>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</si>
  <si>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</si>
  <si>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</si>
  <si>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</si>
  <si>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</si>
  <si>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</si>
  <si>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</si>
  <si>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</si>
  <si>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</si>
  <si>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</si>
  <si>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</si>
  <si>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</si>
  <si>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</si>
  <si>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</si>
  <si>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</si>
  <si>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</si>
  <si>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</si>
  <si>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</si>
  <si>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</si>
  <si>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</si>
  <si>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</si>
  <si>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</si>
  <si>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</si>
  <si>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</si>
  <si>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</si>
  <si>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</si>
  <si>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</si>
  <si>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</si>
  <si>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</si>
  <si>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</si>
  <si>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</si>
  <si>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</si>
  <si>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</si>
  <si>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</si>
  <si>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</si>
  <si>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</si>
  <si>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</si>
  <si>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</si>
  <si>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</si>
  <si>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</si>
  <si>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</si>
  <si>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</si>
  <si>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</si>
  <si>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</si>
  <si>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</si>
  <si>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</si>
  <si>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</si>
  <si>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</si>
  <si>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</si>
  <si>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</si>
  <si>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</si>
  <si>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</si>
  <si>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</si>
  <si>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</si>
  <si>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</si>
  <si>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</si>
  <si>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</si>
  <si>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</si>
  <si>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</si>
  <si>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</si>
  <si>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</si>
  <si>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</si>
  <si>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</si>
  <si>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</si>
  <si>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</si>
  <si>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</si>
  <si>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</si>
  <si>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</si>
  <si>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</si>
  <si>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</si>
  <si>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</si>
  <si>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</si>
  <si>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</si>
  <si>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</si>
  <si>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</si>
  <si>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</si>
  <si>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</si>
  <si>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</si>
  <si>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</si>
  <si>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</si>
  <si>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</si>
  <si>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</si>
  <si>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</si>
  <si>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</si>
  <si>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</si>
  <si>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</si>
  <si>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</si>
  <si>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</si>
  <si>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</si>
  <si>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</si>
  <si>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</si>
  <si>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</si>
  <si>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</si>
  <si>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</si>
  <si>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</si>
  <si>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</si>
  <si>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</si>
  <si>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</si>
  <si>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</si>
  <si>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</si>
  <si>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</si>
  <si>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</si>
  <si>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</si>
  <si>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</si>
  <si>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</si>
  <si>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</si>
  <si>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</si>
  <si>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</si>
  <si>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</si>
  <si>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</si>
  <si>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</si>
  <si>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</si>
  <si>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</si>
  <si>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</si>
  <si>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</si>
  <si>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</si>
  <si>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</si>
  <si>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</si>
  <si>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</si>
  <si>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</si>
  <si>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</si>
  <si>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</si>
  <si>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</si>
  <si>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</si>
  <si>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</si>
  <si>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</si>
  <si>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</si>
  <si>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</si>
  <si>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</si>
  <si>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</si>
  <si>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</si>
  <si>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</si>
  <si>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</si>
  <si>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</si>
  <si>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</si>
  <si>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</si>
  <si>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</si>
  <si>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</si>
  <si>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</si>
  <si>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</si>
  <si>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</si>
  <si>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</si>
  <si>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</si>
  <si>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</si>
  <si>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</si>
  <si>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</si>
  <si>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</si>
  <si>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</si>
  <si>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</si>
  <si>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</si>
  <si>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</si>
  <si>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</si>
  <si>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</si>
  <si>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</si>
  <si>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</si>
  <si>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</si>
  <si>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</si>
  <si>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</si>
  <si>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</si>
  <si>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</si>
  <si>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</si>
  <si>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</si>
  <si>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</si>
  <si>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</si>
  <si>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</si>
  <si>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</si>
  <si>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</si>
  <si>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</si>
  <si>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</si>
  <si>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</si>
  <si>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</si>
  <si>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</si>
  <si>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</si>
  <si>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</si>
  <si>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</si>
  <si>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</si>
  <si>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</si>
  <si>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</si>
  <si>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</si>
  <si>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</si>
  <si>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</si>
  <si>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</si>
  <si>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</si>
  <si>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</si>
  <si>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</si>
  <si>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</si>
  <si>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</si>
  <si>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</si>
  <si>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</si>
  <si>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</si>
  <si>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</si>
  <si>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</si>
  <si>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</si>
  <si>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</si>
  <si>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</si>
  <si>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</si>
  <si>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</si>
  <si>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</si>
  <si>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</si>
  <si>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</si>
  <si>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</si>
  <si>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</si>
  <si>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</si>
  <si>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</si>
  <si>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</si>
  <si>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</si>
  <si>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</si>
  <si>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</si>
  <si>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</si>
  <si>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</si>
  <si>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</si>
  <si>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</si>
  <si>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</si>
  <si>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</si>
  <si>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</si>
  <si>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</si>
  <si>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</si>
  <si>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</si>
  <si>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</si>
  <si>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</si>
  <si>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</si>
  <si>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</si>
  <si>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</si>
  <si>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</si>
  <si>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</si>
  <si>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</si>
  <si>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</si>
  <si>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</si>
  <si>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</si>
  <si>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</si>
  <si>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</si>
  <si>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</si>
  <si>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</si>
  <si>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</si>
  <si>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</si>
  <si>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</si>
  <si>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</si>
  <si>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</si>
  <si>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</si>
  <si>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</si>
  <si>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</si>
  <si>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</si>
  <si>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</si>
  <si>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</si>
  <si>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</si>
  <si>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</si>
  <si>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</si>
  <si>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</si>
  <si>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</si>
  <si>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</si>
  <si>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</si>
  <si>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</si>
  <si>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</si>
  <si>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</si>
  <si>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</si>
  <si>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</si>
  <si>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</si>
  <si>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</si>
  <si>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</si>
  <si>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</si>
  <si>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</si>
  <si>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</si>
  <si>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</si>
  <si>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</si>
  <si>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</si>
  <si>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</si>
  <si>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</si>
  <si>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</si>
  <si>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</si>
  <si>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</si>
  <si>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</si>
  <si>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</si>
  <si>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</si>
  <si>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</si>
  <si>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</si>
  <si>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</si>
  <si>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</si>
  <si>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</si>
  <si>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</si>
  <si>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</si>
  <si>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</si>
  <si>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</si>
  <si>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</si>
  <si>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</si>
  <si>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</si>
  <si>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</si>
  <si>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</si>
  <si>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</si>
  <si>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</si>
  <si>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</si>
  <si>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</si>
  <si>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</si>
  <si>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</si>
  <si>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</si>
  <si>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</si>
  <si>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</si>
  <si>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</si>
  <si>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</si>
  <si>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</si>
  <si>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</si>
  <si>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</si>
  <si>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</si>
  <si>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</si>
  <si>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</si>
  <si>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</si>
  <si>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</si>
  <si>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</si>
  <si>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</si>
  <si>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</si>
  <si>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</si>
  <si>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</si>
  <si>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</si>
  <si>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</si>
  <si>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</si>
  <si>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</si>
  <si>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</si>
  <si>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</si>
  <si>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</si>
  <si>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</si>
  <si>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</si>
  <si>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</si>
  <si>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</si>
  <si>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</si>
  <si>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</si>
  <si>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</si>
  <si>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</si>
  <si>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</si>
  <si>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</si>
  <si>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</si>
  <si>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</si>
  <si>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</si>
  <si>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</si>
  <si>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</si>
  <si>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</si>
  <si>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</si>
  <si>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</si>
  <si>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</si>
  <si>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</si>
  <si>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</si>
  <si>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</si>
  <si>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</si>
  <si>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</si>
  <si>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</si>
  <si>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</si>
  <si>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</si>
  <si>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</si>
  <si>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</si>
  <si>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</si>
  <si>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</si>
  <si>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</si>
  <si>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</si>
  <si>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</si>
  <si>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</si>
  <si>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</si>
  <si>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</si>
  <si>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</si>
  <si>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</si>
  <si>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</si>
  <si>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</si>
  <si>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</si>
  <si>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</si>
  <si>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</si>
  <si>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</si>
  <si>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</si>
  <si>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</si>
  <si>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</si>
  <si>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</si>
  <si>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</si>
  <si>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</si>
  <si>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</si>
  <si>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</si>
  <si>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</si>
  <si>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</si>
  <si>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</si>
  <si>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</si>
  <si>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</si>
  <si>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</si>
  <si>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</si>
  <si>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</si>
  <si>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</si>
  <si>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</si>
  <si>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</si>
  <si>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</si>
  <si>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</si>
  <si>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</si>
  <si>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</si>
  <si>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</si>
  <si>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</si>
  <si>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</si>
  <si>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</si>
  <si>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</si>
  <si>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</si>
  <si>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</si>
  <si>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</si>
  <si>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</si>
  <si>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</si>
  <si>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</si>
  <si>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</si>
  <si>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</si>
  <si>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</si>
  <si>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</si>
  <si>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</si>
  <si>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</si>
  <si>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</si>
  <si>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</si>
  <si>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</si>
  <si>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</si>
  <si>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</si>
  <si>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</si>
  <si>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</si>
  <si>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</si>
  <si>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</si>
  <si>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</si>
  <si>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</si>
  <si>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</si>
  <si>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</si>
  <si>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</si>
  <si>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</si>
  <si>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</si>
  <si>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</si>
  <si>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</si>
  <si>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</si>
  <si>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</si>
  <si>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</si>
  <si>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</si>
  <si>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</si>
  <si>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</si>
  <si>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</si>
  <si>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</si>
  <si>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</si>
  <si>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</si>
  <si>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</si>
  <si>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</si>
  <si>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</si>
  <si>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</si>
  <si>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</si>
  <si>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</si>
  <si>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</si>
  <si>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</si>
  <si>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</si>
  <si>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</si>
  <si>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</si>
  <si>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</si>
  <si>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</si>
  <si>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</si>
  <si>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</si>
  <si>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</si>
  <si>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</si>
  <si>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</si>
  <si>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</si>
  <si>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</si>
  <si>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</si>
  <si>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</si>
  <si>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</si>
  <si>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</si>
  <si>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</si>
  <si>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</si>
  <si>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</si>
  <si>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</si>
  <si>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</si>
  <si>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</si>
  <si>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</si>
  <si>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</si>
  <si>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</si>
  <si>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</si>
  <si>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</si>
  <si>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</si>
  <si>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</si>
  <si>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</si>
  <si>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</si>
  <si>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</si>
  <si>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</si>
  <si>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</si>
  <si>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</si>
  <si>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</si>
  <si>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</si>
  <si>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</si>
  <si>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</si>
  <si>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</si>
  <si>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</si>
  <si>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</si>
  <si>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</si>
  <si>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</si>
  <si>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</si>
  <si>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</si>
  <si>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</si>
  <si>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</si>
  <si>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</si>
  <si>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</si>
  <si>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</si>
  <si>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</si>
  <si>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</si>
  <si>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</si>
  <si>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</si>
  <si>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</si>
  <si>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</si>
  <si>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</si>
  <si>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</si>
  <si>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</si>
  <si>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</si>
  <si>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</si>
  <si>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</si>
  <si>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</si>
  <si>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</si>
  <si>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</si>
  <si>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</si>
  <si>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</si>
  <si>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</si>
  <si>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</si>
  <si>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</si>
  <si>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</si>
  <si>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</si>
  <si>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</si>
  <si>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</si>
  <si>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</si>
  <si>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</si>
  <si>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</si>
  <si>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</si>
  <si>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</si>
  <si>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</si>
  <si>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</si>
  <si>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</si>
  <si>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</si>
  <si>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</si>
  <si>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</si>
  <si>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</si>
  <si>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</si>
  <si>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</si>
  <si>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</si>
  <si>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</si>
  <si>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</si>
  <si>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</si>
  <si>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</si>
  <si>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</si>
  <si>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</si>
  <si>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</si>
  <si>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</si>
  <si>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</si>
  <si>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</si>
  <si>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</si>
  <si>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</si>
  <si>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</si>
  <si>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</si>
  <si>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</si>
  <si>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</si>
  <si>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</si>
  <si>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</si>
  <si>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</si>
  <si>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</si>
  <si>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</si>
  <si>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</si>
  <si>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</si>
  <si>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</si>
  <si>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</si>
  <si>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</si>
  <si>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</si>
  <si>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</si>
  <si>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</si>
  <si>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</si>
  <si>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</si>
  <si>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</si>
  <si>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</si>
  <si>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</si>
  <si>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</si>
  <si>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</si>
  <si>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</si>
  <si>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</si>
  <si>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</si>
  <si>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</si>
  <si>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</si>
  <si>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</si>
  <si>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</si>
  <si>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</si>
  <si>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</si>
  <si>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</si>
  <si>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</si>
  <si>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</si>
  <si>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</si>
  <si>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</si>
  <si>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</si>
  <si>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</si>
  <si>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</si>
  <si>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</si>
  <si>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</si>
  <si>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</si>
  <si>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</si>
  <si>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</si>
  <si>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</si>
  <si>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</si>
  <si>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</si>
  <si>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</si>
  <si>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</si>
  <si>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</si>
  <si>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</si>
  <si>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</si>
  <si>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</si>
  <si>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</si>
  <si>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</si>
  <si>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</si>
  <si>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</si>
  <si>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</si>
  <si>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</si>
  <si>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</si>
  <si>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</si>
  <si>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</si>
  <si>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</si>
  <si>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</si>
  <si>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</si>
  <si>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</si>
  <si>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</si>
  <si>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</si>
  <si>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</si>
  <si>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</si>
  <si>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</si>
  <si>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</si>
  <si>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</si>
  <si>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</si>
  <si>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</si>
  <si>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</si>
  <si>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</si>
  <si>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</si>
  <si>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</si>
  <si>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</si>
  <si>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</si>
  <si>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</si>
  <si>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</si>
  <si>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</si>
  <si>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</si>
  <si>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</si>
  <si>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</si>
  <si>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</si>
  <si>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</si>
  <si>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</si>
  <si>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</si>
  <si>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</si>
  <si>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</si>
  <si>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</si>
  <si>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</si>
  <si>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</si>
  <si>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</si>
  <si>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</si>
  <si>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</si>
  <si>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</si>
  <si>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</si>
  <si>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</si>
  <si>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</si>
  <si>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</si>
  <si>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</si>
  <si>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</si>
  <si>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</si>
  <si>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</si>
  <si>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</si>
  <si>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</si>
  <si>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</si>
  <si>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</si>
  <si>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</si>
  <si>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</si>
  <si>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</si>
  <si>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</si>
  <si>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</si>
  <si>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</si>
  <si>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</si>
  <si>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</si>
  <si>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</si>
  <si>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</si>
  <si>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</si>
  <si>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</si>
  <si>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</si>
  <si>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</si>
  <si>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</si>
  <si>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</si>
  <si>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</si>
  <si>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</si>
  <si>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</si>
  <si>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</si>
  <si>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</si>
  <si>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</si>
  <si>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</si>
  <si>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</si>
  <si>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</si>
  <si>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</si>
  <si>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</si>
  <si>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</si>
  <si>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</si>
  <si>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</si>
  <si>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</si>
  <si>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</si>
  <si>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</si>
  <si>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</si>
  <si>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</si>
  <si>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</si>
  <si>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</si>
  <si>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</si>
  <si>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</si>
  <si>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</si>
  <si>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</si>
  <si>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</si>
  <si>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</si>
  <si>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</si>
  <si>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</si>
  <si>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</si>
  <si>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</si>
  <si>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</si>
  <si>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</si>
  <si>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</si>
  <si>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</si>
  <si>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</si>
  <si>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</si>
  <si>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</si>
  <si>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</si>
  <si>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</si>
  <si>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</si>
  <si>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</si>
  <si>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</si>
  <si>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</si>
  <si>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</si>
  <si>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</si>
  <si>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</si>
  <si>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</si>
  <si>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</si>
  <si>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</si>
  <si>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</si>
  <si>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</si>
  <si>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</si>
  <si>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</si>
  <si>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</si>
  <si>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</si>
  <si>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</si>
  <si>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</si>
  <si>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</si>
  <si>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</si>
  <si>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</si>
  <si>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</si>
  <si>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</si>
  <si>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</si>
  <si>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</si>
  <si>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</si>
  <si>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</si>
  <si>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</si>
  <si>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</si>
  <si>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</si>
  <si>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</si>
  <si>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</si>
  <si>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</si>
  <si>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</si>
  <si>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</si>
  <si>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</si>
  <si>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</si>
  <si>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</si>
  <si>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</si>
  <si>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</si>
  <si>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</si>
  <si>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</si>
  <si>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</si>
  <si>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</si>
  <si>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</si>
  <si>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</si>
  <si>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</si>
  <si>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</si>
  <si>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</si>
  <si>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</si>
  <si>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</si>
  <si>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</si>
  <si>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</si>
  <si>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</si>
  <si>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</si>
  <si>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</si>
  <si>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</si>
  <si>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</si>
  <si>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</si>
  <si>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</si>
  <si>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</si>
  <si>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</si>
  <si>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</si>
  <si>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</si>
  <si>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</si>
  <si>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</si>
  <si>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</si>
  <si>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</si>
  <si>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</si>
  <si>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</si>
  <si>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</si>
  <si>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</si>
  <si>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</si>
  <si>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</si>
  <si>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</si>
  <si>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</si>
  <si>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</si>
  <si>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</si>
  <si>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</si>
  <si>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</si>
  <si>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</si>
  <si>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</si>
  <si>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</si>
  <si>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</si>
  <si>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</si>
  <si>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</si>
  <si>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</si>
  <si>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</si>
  <si>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</si>
  <si>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</si>
  <si>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</si>
  <si>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</si>
  <si>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</si>
  <si>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</si>
  <si>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</si>
  <si>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</si>
  <si>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</si>
  <si>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</si>
  <si>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</si>
  <si>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</si>
  <si>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</si>
  <si>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</si>
  <si>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</si>
  <si>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</si>
  <si>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</si>
  <si>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</si>
  <si>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</si>
  <si>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</si>
  <si>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</si>
  <si>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</si>
  <si>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</si>
  <si>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</si>
  <si>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</si>
  <si>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</si>
  <si>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</si>
  <si>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</si>
  <si>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</si>
  <si>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</si>
  <si>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</si>
  <si>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</si>
  <si>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</si>
  <si>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</si>
  <si>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</si>
  <si>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</si>
  <si>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</si>
  <si>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</si>
  <si>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</si>
  <si>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</si>
  <si>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</si>
  <si>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</si>
  <si>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</si>
  <si>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</si>
  <si>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</si>
  <si>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</si>
  <si>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</si>
  <si>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</si>
  <si>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</si>
  <si>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</si>
  <si>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</si>
  <si>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</si>
  <si>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</si>
  <si>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</si>
  <si>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</si>
  <si>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</si>
  <si>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</si>
  <si>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</si>
  <si>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</si>
  <si>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</si>
  <si>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</si>
  <si>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</si>
  <si>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</si>
  <si>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</si>
  <si>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</si>
  <si>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</si>
  <si>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</si>
  <si>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</si>
  <si>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</si>
  <si>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</si>
  <si>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</si>
  <si>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</si>
  <si>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</si>
  <si>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</si>
  <si>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</si>
  <si>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</si>
  <si>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</si>
  <si>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</si>
  <si>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</si>
  <si>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</si>
  <si>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</si>
  <si>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</si>
  <si>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</si>
  <si>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</si>
  <si>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</si>
  <si>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</si>
  <si>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</si>
  <si>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</si>
  <si>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</si>
  <si>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</si>
  <si>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</si>
  <si>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</si>
  <si>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</si>
  <si>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</si>
  <si>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</si>
  <si>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</si>
  <si>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</si>
  <si>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</si>
  <si>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</si>
  <si>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</si>
  <si>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</si>
  <si>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</si>
  <si>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</si>
  <si>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</si>
  <si>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</si>
  <si>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</si>
  <si>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</si>
  <si>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</si>
  <si>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</si>
  <si>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</si>
  <si>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</si>
  <si>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</si>
  <si>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</si>
  <si>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</si>
  <si>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</si>
  <si>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</si>
  <si>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</si>
  <si>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</si>
  <si>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</si>
  <si>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</si>
  <si>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</si>
  <si>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</si>
  <si>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</si>
  <si>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</si>
  <si>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</si>
  <si>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</si>
  <si>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</si>
  <si>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</si>
  <si>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</si>
  <si>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</si>
  <si>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</si>
  <si>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</si>
  <si>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</si>
  <si>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</si>
  <si>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</si>
  <si>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</si>
  <si>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</si>
  <si>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</si>
  <si>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</si>
  <si>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</si>
  <si>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</si>
  <si>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</si>
  <si>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</si>
  <si>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</si>
  <si>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</si>
  <si>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</si>
  <si>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</si>
  <si>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</si>
  <si>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</si>
  <si>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</si>
  <si>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</si>
  <si>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</si>
  <si>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</si>
  <si>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</si>
  <si>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</si>
  <si>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</si>
  <si>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</si>
  <si>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</si>
  <si>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</si>
  <si>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</si>
  <si>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</si>
  <si>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</si>
  <si>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</si>
  <si>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</si>
  <si>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</si>
  <si>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</si>
  <si>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</si>
  <si>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</si>
  <si>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</si>
  <si>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</si>
  <si>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</si>
  <si>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</si>
  <si>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</si>
  <si>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</si>
  <si>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</si>
  <si>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</si>
  <si>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</si>
  <si>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</si>
  <si>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</si>
  <si>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</si>
  <si>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</si>
  <si>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</si>
  <si>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</si>
  <si>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</si>
  <si>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</si>
  <si>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</si>
  <si>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</si>
  <si>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</si>
  <si>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</si>
  <si>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</si>
  <si>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</si>
  <si>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</si>
  <si>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</si>
  <si>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</si>
  <si>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</si>
  <si>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</si>
  <si>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</si>
  <si>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</si>
  <si>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</si>
  <si>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</si>
  <si>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</si>
  <si>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</si>
  <si>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</si>
  <si>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</si>
  <si>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</si>
  <si>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</si>
  <si>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</si>
  <si>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</si>
  <si>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</si>
  <si>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</si>
  <si>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</si>
  <si>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</si>
  <si>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</si>
  <si>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</si>
  <si>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</si>
  <si>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</si>
  <si>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</si>
  <si>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</si>
  <si>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</si>
  <si>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</si>
  <si>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</si>
  <si>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</si>
  <si>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</si>
  <si>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</si>
  <si>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</si>
  <si>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</si>
  <si>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</si>
  <si>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</si>
  <si>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</si>
  <si>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</si>
  <si>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</si>
  <si>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</si>
  <si>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</si>
  <si>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</si>
  <si>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</si>
  <si>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</si>
  <si>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</si>
  <si>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</si>
  <si>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</si>
  <si>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</si>
  <si>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</si>
  <si>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</si>
  <si>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</si>
  <si>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</si>
  <si>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</si>
  <si>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</si>
  <si>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</si>
  <si>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</si>
  <si>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</si>
  <si>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</si>
  <si>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</si>
  <si>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</si>
  <si>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</si>
  <si>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</si>
  <si>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</si>
  <si>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</si>
  <si>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</si>
  <si>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</si>
  <si>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</si>
  <si>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</si>
  <si>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</si>
  <si>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</si>
  <si>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</si>
  <si>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</si>
  <si>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</si>
  <si>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</si>
  <si>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</si>
  <si>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</si>
  <si>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</si>
  <si>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</si>
  <si>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</si>
  <si>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</si>
  <si>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</si>
  <si>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</si>
  <si>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</si>
  <si>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</si>
  <si>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</si>
  <si>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</si>
  <si>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</si>
  <si>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</si>
  <si>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</si>
  <si>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</si>
  <si>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</si>
  <si>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</si>
  <si>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</si>
  <si>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</si>
  <si>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</si>
  <si>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</si>
  <si>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</si>
  <si>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</si>
  <si>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</si>
  <si>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</si>
  <si>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</si>
  <si>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</si>
  <si>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</si>
  <si>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</si>
  <si>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</si>
  <si>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</si>
  <si>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</si>
  <si>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</si>
  <si>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</si>
  <si>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</si>
  <si>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</si>
  <si>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</si>
  <si>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</si>
  <si>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</si>
  <si>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</si>
  <si>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</si>
  <si>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</si>
  <si>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</si>
  <si>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</si>
  <si>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</si>
  <si>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</si>
  <si>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</si>
  <si>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</si>
  <si>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</si>
  <si>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</si>
  <si>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</si>
  <si>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</si>
  <si>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</si>
  <si>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</si>
  <si>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</si>
  <si>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</si>
  <si>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</si>
  <si>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</si>
  <si>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</si>
  <si>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</si>
  <si>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</si>
  <si>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</si>
  <si>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</si>
  <si>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</si>
  <si>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</si>
  <si>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</si>
  <si>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</si>
  <si>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</si>
  <si>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</si>
  <si>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</si>
  <si>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</si>
  <si>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</si>
  <si>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</si>
  <si>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</si>
  <si>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</si>
  <si>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</si>
  <si>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</si>
  <si>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</si>
  <si>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</si>
  <si>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</si>
  <si>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</si>
  <si>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</si>
  <si>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</si>
  <si>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</si>
  <si>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</si>
  <si>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</si>
  <si>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</si>
  <si>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</si>
  <si>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</si>
  <si>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</si>
  <si>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</si>
  <si>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</si>
  <si>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</si>
  <si>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</si>
  <si>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</si>
  <si>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</si>
  <si>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</si>
  <si>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</si>
  <si>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</si>
  <si>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</si>
  <si>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</si>
  <si>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</si>
  <si>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</si>
  <si>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</si>
  <si>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</si>
  <si>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</si>
  <si>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</si>
  <si>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</si>
  <si>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</si>
  <si>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</si>
  <si>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</si>
  <si>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</si>
  <si>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</si>
  <si>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</si>
  <si>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</si>
  <si>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</si>
  <si>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</si>
  <si>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</si>
  <si>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</si>
  <si>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</si>
  <si>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</si>
  <si>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</si>
  <si>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</si>
  <si>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</si>
  <si>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</si>
  <si>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</si>
  <si>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</si>
  <si>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</si>
  <si>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</si>
  <si>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</si>
  <si>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</si>
  <si>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</si>
  <si>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</si>
  <si>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</si>
  <si>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</si>
  <si>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</si>
  <si>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</si>
  <si>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</si>
  <si>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</si>
  <si>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</si>
  <si>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</si>
  <si>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</si>
  <si>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</si>
  <si>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</si>
  <si>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</si>
  <si>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</si>
  <si>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</si>
  <si>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</si>
  <si>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</si>
  <si>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</si>
  <si>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</si>
  <si>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</si>
  <si>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</si>
  <si>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</si>
  <si>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</si>
  <si>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</si>
  <si>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</si>
  <si>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</si>
  <si>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</si>
  <si>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</si>
  <si>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</si>
  <si>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</si>
  <si>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</si>
  <si>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</si>
  <si>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</si>
  <si>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</si>
  <si>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</si>
  <si>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</si>
  <si>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</si>
  <si>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</si>
  <si>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</si>
  <si>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</si>
  <si>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</si>
  <si>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</si>
  <si>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</si>
  <si>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</si>
  <si>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</si>
  <si>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</si>
  <si>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</si>
  <si>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</si>
  <si>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</si>
  <si>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</si>
  <si>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</si>
  <si>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</si>
  <si>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</si>
  <si>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</si>
  <si>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</si>
  <si>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</si>
  <si>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</si>
  <si>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</si>
  <si>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</si>
  <si>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</si>
  <si>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</si>
  <si>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</si>
  <si>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</si>
  <si>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</si>
  <si>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</si>
  <si>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</si>
  <si>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</si>
  <si>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</si>
  <si>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</si>
  <si>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</si>
  <si>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</si>
  <si>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</si>
  <si>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</si>
  <si>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</si>
  <si>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</si>
  <si>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</si>
  <si>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</si>
  <si>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</si>
  <si>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</si>
  <si>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</si>
  <si>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</si>
  <si>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</si>
  <si>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</si>
  <si>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</si>
  <si>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</si>
  <si>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</si>
  <si>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</si>
  <si>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</si>
  <si>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</si>
  <si>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</si>
  <si>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</si>
  <si>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</si>
  <si>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</si>
  <si>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</si>
  <si>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</si>
  <si>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</si>
  <si>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</si>
  <si>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</si>
  <si>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</si>
  <si>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</si>
  <si>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</si>
  <si>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</si>
  <si>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</si>
  <si>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</si>
  <si>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</si>
  <si>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</si>
  <si>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</si>
  <si>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</si>
  <si>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</si>
  <si>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</si>
  <si>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</si>
  <si>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</si>
  <si>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</si>
  <si>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</si>
  <si>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</si>
  <si>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</si>
  <si>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</si>
  <si>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</si>
  <si>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</si>
  <si>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</si>
  <si>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</si>
  <si>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</si>
  <si>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</si>
  <si>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</si>
  <si>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</si>
  <si>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</si>
  <si>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</si>
  <si>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</si>
  <si>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</si>
  <si>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</si>
  <si>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</si>
  <si>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</si>
  <si>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</si>
  <si>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</si>
  <si>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</si>
  <si>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</si>
  <si>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</si>
  <si>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</si>
  <si>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</si>
  <si>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</si>
  <si>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</si>
  <si>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</si>
  <si>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</si>
  <si>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</si>
  <si>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</si>
  <si>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</si>
  <si>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</si>
  <si>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</si>
  <si>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</si>
  <si>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</si>
  <si>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</si>
  <si>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</si>
  <si>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</si>
  <si>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</si>
  <si>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</si>
  <si>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</si>
  <si>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</si>
  <si>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</si>
  <si>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</si>
  <si>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</si>
  <si>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</si>
  <si>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</si>
  <si>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</si>
  <si>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</si>
  <si>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</si>
  <si>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</si>
  <si>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</si>
  <si>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</si>
  <si>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</si>
  <si>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</si>
  <si>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</si>
  <si>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</si>
  <si>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</si>
  <si>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</si>
  <si>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</si>
  <si>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</si>
  <si>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</si>
  <si>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</si>
  <si>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</si>
  <si>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</si>
  <si>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</si>
  <si>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</si>
  <si>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</si>
  <si>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</si>
  <si>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</si>
  <si>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</si>
  <si>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</si>
  <si>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</si>
  <si>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</si>
  <si>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</si>
  <si>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</si>
  <si>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</si>
  <si>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</si>
  <si>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</si>
  <si>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</si>
  <si>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</si>
  <si>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</si>
  <si>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</si>
  <si>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</si>
  <si>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</si>
  <si>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</si>
  <si>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</si>
  <si>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</si>
  <si>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</si>
  <si>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</si>
  <si>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</si>
  <si>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</si>
  <si>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</si>
  <si>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</si>
  <si>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</si>
  <si>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</si>
  <si>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</si>
  <si>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</si>
  <si>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</si>
  <si>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</si>
  <si>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</si>
  <si>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</si>
  <si>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</si>
  <si>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</si>
  <si>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</si>
  <si>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</si>
  <si>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</si>
  <si>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</si>
  <si>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</si>
  <si>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</si>
  <si>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</si>
  <si>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</si>
  <si>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</si>
  <si>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</si>
  <si>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</si>
  <si>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</si>
  <si>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</si>
  <si>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</si>
  <si>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</si>
  <si>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</si>
  <si>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</si>
  <si>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</si>
  <si>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</si>
  <si>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</si>
  <si>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</si>
  <si>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</si>
  <si>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</si>
  <si>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</si>
  <si>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</si>
  <si>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</si>
  <si>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</si>
  <si>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</si>
  <si>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</si>
  <si>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</si>
  <si>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</si>
  <si>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</si>
  <si>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</si>
  <si>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</si>
  <si>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</si>
  <si>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</si>
  <si>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</si>
  <si>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</si>
  <si>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</si>
  <si>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</si>
  <si>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</si>
  <si>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</si>
  <si>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</si>
  <si>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</si>
  <si>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</si>
  <si>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</si>
  <si>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</si>
  <si>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</si>
  <si>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</si>
  <si>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</si>
  <si>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</si>
  <si>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</si>
  <si>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</si>
  <si>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</si>
  <si>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</si>
  <si>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</si>
  <si>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</si>
  <si>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</si>
  <si>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</si>
  <si>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</si>
  <si>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</si>
  <si>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</si>
  <si>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</si>
  <si>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</si>
  <si>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</si>
  <si>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</si>
  <si>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</si>
  <si>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</si>
  <si>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</si>
  <si>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</si>
  <si>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</si>
  <si>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</si>
  <si>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</si>
  <si>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</si>
  <si>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</si>
  <si>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</si>
  <si>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</si>
  <si>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</si>
  <si>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</si>
  <si>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</si>
  <si>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</si>
  <si>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</si>
  <si>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</si>
  <si>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</si>
  <si>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</si>
  <si>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</si>
  <si>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</si>
  <si>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</si>
  <si>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</si>
  <si>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</si>
  <si>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</si>
  <si>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</si>
  <si>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</si>
  <si>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</si>
  <si>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</si>
  <si>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</si>
  <si>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</si>
  <si>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</si>
  <si>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</si>
  <si>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</si>
  <si>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</si>
  <si>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</si>
  <si>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</si>
  <si>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</si>
  <si>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</si>
  <si>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</si>
  <si>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</si>
  <si>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</si>
  <si>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</si>
  <si>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</si>
  <si>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</si>
  <si>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</si>
  <si>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</si>
  <si>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</si>
  <si>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</si>
  <si>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</si>
  <si>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</si>
  <si>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</si>
  <si>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</si>
  <si>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</si>
  <si>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</si>
  <si>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</si>
  <si>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</si>
  <si>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</si>
  <si>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</si>
  <si>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</si>
  <si>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</si>
  <si>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</si>
  <si>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</si>
  <si>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</si>
  <si>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</si>
  <si>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</si>
  <si>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</si>
  <si>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</si>
  <si>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</si>
  <si>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</si>
  <si>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</si>
  <si>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</si>
  <si>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</si>
  <si>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</si>
  <si>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</si>
  <si>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</si>
  <si>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</si>
  <si>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</si>
  <si>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</si>
  <si>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</si>
  <si>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</si>
  <si>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</si>
  <si>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</si>
  <si>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</si>
  <si>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</si>
  <si>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</si>
  <si>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</si>
  <si>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</si>
  <si>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</si>
  <si>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</si>
  <si>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</si>
  <si>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</si>
  <si>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</si>
  <si>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</si>
  <si>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</si>
  <si>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</si>
  <si>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</si>
  <si>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</si>
  <si>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</si>
  <si>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</si>
  <si>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</si>
  <si>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</si>
  <si>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</si>
  <si>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</si>
  <si>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</si>
  <si>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</si>
  <si>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</si>
  <si>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</si>
  <si>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</si>
  <si>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</si>
  <si>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</si>
  <si>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</si>
  <si>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</si>
  <si>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</si>
  <si>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</si>
  <si>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</si>
  <si>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</si>
  <si>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</si>
  <si>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</si>
  <si>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</si>
  <si>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</si>
  <si>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</si>
  <si>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</si>
  <si>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</si>
  <si>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</si>
  <si>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</si>
  <si>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</si>
  <si>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</si>
  <si>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</si>
  <si>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</si>
  <si>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</si>
  <si>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</si>
  <si>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</si>
  <si>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</si>
  <si>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</si>
  <si>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</si>
  <si>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</si>
  <si>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</si>
  <si>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</si>
  <si>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</si>
  <si>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</si>
  <si>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</si>
  <si>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</si>
  <si>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</si>
  <si>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</si>
  <si>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</si>
  <si>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</si>
  <si>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</si>
  <si>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</si>
  <si>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</si>
  <si>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</si>
  <si>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</si>
  <si>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</si>
  <si>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</si>
  <si>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</si>
  <si>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</si>
  <si>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</si>
  <si>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</si>
  <si>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</si>
  <si>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</si>
  <si>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</si>
  <si>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</si>
  <si>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</si>
  <si>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</si>
  <si>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</si>
  <si>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</si>
  <si>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</si>
  <si>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</si>
  <si>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</si>
  <si>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</si>
  <si>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</si>
  <si>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</si>
  <si>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</si>
  <si>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</si>
  <si>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</si>
  <si>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</si>
  <si>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</si>
  <si>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</si>
  <si>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</si>
  <si>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</si>
  <si>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</si>
  <si>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</si>
  <si>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</si>
  <si>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</si>
  <si>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</si>
  <si>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</si>
  <si>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</si>
  <si>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</si>
  <si>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</si>
  <si>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</si>
  <si>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</si>
  <si>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</si>
  <si>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</si>
  <si>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</si>
  <si>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</si>
  <si>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</si>
  <si>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</si>
  <si>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</si>
  <si>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</si>
  <si>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</si>
  <si>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</si>
  <si>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</si>
  <si>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</si>
  <si>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</si>
  <si>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</si>
  <si>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</si>
  <si>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</si>
  <si>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</si>
  <si>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</si>
  <si>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</si>
  <si>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</si>
  <si>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</si>
  <si>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</si>
  <si>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</si>
  <si>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</si>
  <si>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</si>
  <si>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</si>
  <si>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</si>
  <si>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</si>
  <si>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</si>
  <si>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</si>
  <si>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</si>
  <si>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</si>
  <si>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</si>
  <si>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</si>
  <si>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</si>
  <si>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</si>
  <si>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</si>
  <si>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</si>
  <si>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</si>
  <si>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</si>
  <si>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</si>
  <si>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</si>
  <si>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</si>
  <si>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</si>
  <si>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</si>
  <si>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</si>
  <si>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</si>
  <si>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</si>
  <si>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</si>
  <si>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</si>
  <si>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</si>
  <si>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</si>
  <si>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</si>
  <si>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</si>
  <si>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</si>
  <si>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</si>
  <si>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</si>
  <si>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</si>
  <si>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</si>
  <si>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</si>
  <si>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</si>
  <si>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</si>
  <si>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</si>
  <si>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</si>
  <si>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</si>
  <si>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</si>
  <si>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</si>
  <si>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</si>
  <si>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</si>
  <si>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</si>
  <si>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</si>
  <si>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</si>
  <si>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</si>
  <si>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</si>
  <si>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</si>
  <si>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</si>
  <si>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</si>
  <si>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</si>
  <si>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</si>
  <si>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</si>
  <si>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</si>
  <si>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</si>
  <si>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</si>
  <si>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</si>
  <si>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</si>
  <si>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</si>
  <si>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</si>
  <si>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</si>
  <si>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</si>
  <si>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</si>
  <si>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</si>
  <si>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</si>
  <si>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</si>
  <si>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</si>
  <si>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</si>
  <si>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</si>
  <si>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</si>
  <si>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</si>
  <si>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</si>
  <si>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</si>
  <si>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</si>
  <si>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</si>
  <si>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</si>
  <si>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</si>
  <si>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</si>
  <si>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</si>
  <si>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</si>
  <si>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</si>
  <si>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</si>
  <si>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</si>
  <si>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</si>
  <si>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</si>
  <si>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</si>
  <si>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</si>
  <si>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</si>
  <si>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</si>
  <si>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</si>
  <si>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</si>
  <si>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</si>
  <si>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</si>
  <si>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</si>
  <si>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</si>
  <si>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</si>
  <si>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</si>
  <si>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</si>
  <si>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</si>
  <si>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</si>
  <si>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</si>
  <si>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</si>
  <si>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</si>
  <si>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</si>
  <si>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</si>
  <si>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</si>
  <si>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</si>
  <si>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</si>
  <si>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</si>
  <si>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</si>
  <si>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</si>
  <si>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</si>
  <si>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</si>
  <si>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</si>
  <si>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</si>
  <si>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</si>
  <si>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</si>
  <si>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</si>
  <si>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</si>
  <si>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</si>
  <si>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</si>
  <si>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</si>
  <si>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</si>
  <si>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</si>
  <si>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</si>
  <si>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</si>
  <si>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</si>
  <si>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</si>
  <si>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</si>
  <si>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</si>
  <si>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</si>
  <si>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</si>
  <si>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</si>
  <si>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</si>
  <si>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</si>
  <si>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</si>
  <si>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</si>
  <si>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</si>
  <si>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</si>
  <si>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</si>
  <si>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</si>
  <si>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</si>
  <si>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</si>
  <si>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</si>
  <si>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</si>
  <si>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</si>
  <si>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</si>
  <si>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</si>
  <si>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</si>
  <si>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</si>
  <si>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</si>
  <si>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</si>
  <si>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</si>
  <si>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</si>
  <si>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</si>
  <si>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</si>
  <si>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</si>
  <si>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</si>
  <si>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</si>
  <si>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</si>
  <si>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</si>
  <si>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</si>
  <si>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</si>
  <si>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</si>
  <si>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</si>
  <si>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</si>
  <si>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</si>
  <si>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</si>
  <si>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</si>
  <si>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</si>
  <si>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</si>
  <si>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</si>
  <si>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</si>
  <si>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</si>
  <si>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</si>
  <si>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</si>
  <si>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</si>
  <si>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</si>
  <si>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</si>
  <si>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</si>
  <si>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</si>
  <si>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</si>
  <si>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</si>
  <si>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</si>
  <si>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</si>
  <si>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</si>
  <si>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</si>
  <si>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</si>
  <si>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</si>
  <si>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</si>
  <si>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</si>
  <si>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</si>
  <si>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</si>
  <si>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</si>
  <si>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</si>
  <si>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</si>
  <si>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</si>
  <si>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</si>
  <si>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</si>
  <si>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</si>
  <si>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</si>
  <si>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</si>
  <si>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</si>
  <si>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</si>
  <si>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</si>
  <si>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</si>
  <si>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</si>
  <si>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</si>
  <si>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</si>
  <si>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</si>
  <si>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</si>
  <si>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</si>
  <si>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</si>
  <si>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</si>
  <si>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</si>
  <si>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</si>
  <si>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</si>
  <si>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</si>
  <si>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</si>
  <si>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</si>
  <si>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</si>
  <si>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</si>
  <si>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</si>
  <si>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</si>
  <si>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</si>
  <si>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</si>
  <si>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</si>
  <si>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</si>
  <si>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</si>
  <si>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</si>
  <si>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</si>
  <si>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</si>
  <si>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</si>
  <si>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</si>
  <si>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</si>
  <si>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</si>
  <si>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</si>
  <si>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</si>
  <si>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</si>
  <si>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</si>
  <si>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</si>
  <si>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</si>
  <si>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</si>
  <si>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</si>
  <si>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</si>
  <si>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</si>
  <si>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</si>
  <si>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</si>
  <si>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</si>
  <si>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</si>
  <si>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</si>
  <si>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</si>
  <si>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</si>
  <si>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</si>
  <si>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</si>
  <si>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</si>
  <si>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</si>
  <si>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</si>
  <si>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</si>
  <si>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</si>
  <si>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</si>
  <si>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</si>
  <si>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</si>
  <si>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</si>
  <si>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</si>
  <si>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</si>
  <si>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</si>
  <si>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</si>
  <si>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</si>
  <si>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</si>
  <si>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</si>
  <si>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</si>
  <si>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</si>
  <si>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</si>
  <si>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</si>
  <si>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</si>
  <si>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</si>
  <si>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</si>
  <si>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</si>
  <si>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</si>
  <si>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</si>
  <si>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</si>
  <si>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</si>
  <si>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</si>
  <si>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</si>
  <si>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</si>
  <si>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</si>
  <si>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</si>
  <si>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</si>
  <si>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</si>
  <si>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</si>
  <si>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</si>
  <si>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</si>
  <si>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</si>
  <si>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</si>
  <si>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</si>
  <si>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</si>
  <si>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</si>
  <si>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</si>
  <si>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</si>
  <si>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</si>
  <si>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</si>
  <si>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</si>
  <si>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</si>
  <si>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</si>
  <si>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</si>
  <si>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</si>
  <si>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</si>
  <si>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</si>
  <si>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</si>
  <si>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</si>
  <si>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</si>
  <si>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</si>
  <si>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</si>
  <si>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</si>
  <si>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</si>
  <si>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</si>
  <si>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</si>
  <si>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</si>
  <si>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</si>
  <si>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</si>
  <si>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</si>
  <si>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</si>
  <si>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</si>
  <si>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</si>
  <si>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</si>
  <si>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</si>
  <si>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</si>
  <si>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</si>
  <si>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</si>
  <si>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</si>
  <si>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</si>
  <si>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</si>
  <si>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</si>
  <si>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</si>
  <si>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</si>
  <si>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</si>
  <si>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</si>
  <si>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</si>
  <si>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</si>
  <si>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</si>
  <si>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</si>
  <si>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</si>
  <si>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</si>
  <si>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</si>
  <si>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</si>
  <si>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</si>
  <si>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</si>
  <si>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</si>
  <si>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</si>
  <si>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</si>
  <si>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</si>
  <si>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</si>
  <si>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</si>
  <si>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</si>
  <si>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</si>
  <si>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</si>
  <si>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</si>
  <si>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</si>
  <si>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</si>
  <si>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</si>
  <si>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</si>
  <si>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</si>
  <si>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</si>
  <si>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</si>
  <si>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</si>
  <si>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</si>
  <si>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</si>
  <si>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</si>
  <si>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</si>
  <si>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</si>
  <si>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</si>
  <si>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</si>
  <si>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</si>
  <si>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</si>
  <si>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</si>
  <si>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</si>
  <si>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</si>
  <si>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</si>
  <si>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</si>
  <si>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</si>
  <si>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</si>
  <si>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</si>
  <si>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</si>
  <si>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</si>
  <si>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</si>
  <si>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</si>
  <si>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</si>
  <si>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</si>
  <si>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</si>
  <si>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</si>
  <si>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</si>
  <si>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</si>
  <si>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</si>
  <si>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</si>
  <si>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</si>
  <si>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</si>
  <si>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</si>
  <si>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</si>
  <si>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</si>
  <si>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</si>
  <si>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</si>
  <si>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</si>
  <si>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</si>
  <si>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</si>
  <si>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</si>
  <si>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</si>
  <si>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</si>
  <si>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</si>
  <si>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</si>
  <si>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</si>
  <si>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</si>
  <si>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</si>
  <si>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</si>
  <si>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</si>
  <si>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</si>
  <si>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</si>
  <si>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</si>
  <si>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</si>
  <si>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</si>
  <si>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</si>
  <si>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</si>
  <si>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</si>
  <si>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</si>
  <si>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</si>
  <si>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</si>
  <si>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</si>
  <si>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</si>
  <si>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</si>
  <si>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</si>
  <si>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</si>
  <si>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</si>
  <si>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</si>
  <si>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</si>
  <si>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</si>
  <si>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</si>
  <si>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</si>
  <si>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</si>
  <si>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</si>
  <si>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</si>
  <si>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</si>
  <si>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</si>
  <si>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</si>
  <si>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</si>
  <si>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</si>
  <si>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</si>
  <si>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</si>
  <si>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</si>
  <si>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</si>
  <si>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</si>
  <si>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</si>
  <si>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</si>
  <si>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</si>
  <si>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</si>
  <si>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</si>
  <si>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</si>
  <si>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</si>
  <si>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</si>
  <si>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</si>
  <si>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</si>
  <si>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</si>
  <si>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</si>
  <si>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</si>
  <si>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</si>
  <si>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</si>
  <si>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</si>
  <si>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</si>
  <si>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</si>
  <si>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</si>
  <si>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</si>
  <si>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</si>
  <si>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</si>
  <si>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</si>
  <si>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</si>
  <si>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</si>
  <si>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</si>
  <si>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</si>
  <si>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</si>
  <si>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</si>
  <si>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</si>
  <si>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</si>
  <si>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</si>
  <si>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</si>
  <si>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</si>
  <si>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</si>
  <si>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</si>
  <si>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</si>
  <si>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</si>
  <si>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</si>
  <si>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</si>
  <si>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</si>
  <si>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</si>
  <si>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</si>
  <si>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</si>
  <si>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</si>
  <si>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</si>
  <si>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</si>
  <si>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</si>
  <si>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</si>
  <si>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</si>
  <si>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</si>
  <si>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</si>
  <si>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</si>
  <si>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</si>
  <si>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</si>
  <si>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</si>
  <si>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</si>
  <si>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</si>
  <si>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</si>
  <si>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</si>
  <si>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</si>
  <si>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</si>
  <si>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</si>
  <si>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</si>
  <si>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</si>
  <si>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</si>
  <si>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</si>
  <si>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</si>
  <si>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</si>
  <si>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</si>
  <si>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</si>
  <si>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</si>
  <si>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</si>
  <si>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</si>
  <si>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</si>
  <si>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</si>
  <si>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</si>
  <si>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</si>
  <si>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</si>
  <si>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</si>
  <si>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</si>
  <si>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</si>
  <si>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</si>
  <si>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</si>
  <si>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</si>
  <si>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</si>
  <si>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</si>
  <si>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</si>
  <si>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</si>
  <si>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</si>
  <si>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</si>
  <si>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</si>
  <si>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</si>
  <si>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</si>
  <si>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</si>
  <si>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</si>
  <si>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</si>
  <si>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</si>
  <si>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</si>
  <si>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</si>
  <si>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</si>
  <si>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</si>
  <si>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</si>
  <si>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</si>
  <si>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</si>
  <si>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</si>
  <si>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</si>
  <si>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</si>
  <si>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</si>
  <si>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</si>
  <si>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</si>
  <si>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</si>
  <si>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</si>
  <si>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</si>
  <si>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</si>
  <si>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</si>
  <si>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</si>
  <si>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</si>
  <si>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</si>
  <si>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</si>
  <si>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</si>
  <si>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</si>
  <si>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</si>
  <si>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</si>
  <si>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</si>
  <si>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</si>
  <si>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</si>
  <si>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</si>
  <si>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</si>
  <si>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</si>
  <si>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</si>
  <si>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</si>
  <si>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</si>
  <si>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</si>
  <si>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</si>
  <si>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</si>
  <si>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</si>
  <si>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</si>
  <si>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</si>
  <si>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</si>
  <si>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</si>
  <si>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</si>
  <si>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</si>
  <si>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</si>
  <si>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</si>
  <si>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</si>
  <si>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</si>
  <si>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</si>
  <si>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</si>
  <si>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</si>
  <si>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</si>
  <si>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</si>
  <si>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</si>
  <si>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</si>
  <si>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</si>
  <si>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</si>
  <si>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</si>
  <si>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</si>
  <si>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</si>
  <si>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</si>
  <si>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</si>
  <si>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</si>
  <si>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</si>
  <si>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</si>
  <si>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</si>
  <si>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</si>
  <si>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</si>
  <si>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</si>
  <si>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</si>
  <si>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</si>
  <si>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</si>
  <si>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</si>
  <si>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</si>
  <si>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</si>
  <si>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</si>
  <si>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</si>
  <si>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</si>
  <si>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</si>
  <si>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</si>
  <si>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</si>
  <si>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</si>
  <si>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</si>
  <si>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</si>
  <si>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</si>
  <si>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</si>
  <si>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</si>
  <si>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</si>
  <si>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</si>
  <si>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</si>
  <si>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</si>
  <si>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</si>
  <si>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</si>
  <si>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</si>
  <si>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</si>
  <si>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</si>
  <si>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</si>
  <si>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</si>
  <si>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</si>
  <si>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</si>
  <si>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</si>
  <si>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</si>
  <si>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</si>
  <si>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</si>
  <si>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</si>
  <si>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</si>
  <si>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</si>
  <si>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</si>
  <si>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</si>
  <si>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</si>
  <si>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</si>
  <si>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</si>
  <si>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</si>
  <si>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</si>
  <si>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</si>
  <si>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</si>
  <si>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</si>
  <si>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</si>
  <si>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</si>
  <si>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</si>
  <si>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</si>
  <si>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</si>
  <si>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</si>
  <si>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</si>
  <si>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</si>
  <si>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</si>
  <si>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</si>
  <si>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</si>
  <si>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</si>
  <si>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</si>
  <si>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</si>
  <si>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</si>
  <si>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</si>
  <si>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</si>
  <si>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</si>
  <si>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</si>
  <si>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</si>
  <si>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</si>
  <si>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</si>
  <si>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</si>
  <si>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</si>
  <si>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</si>
  <si>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</si>
  <si>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</si>
  <si>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</si>
  <si>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</si>
  <si>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</si>
  <si>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</si>
  <si>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</si>
  <si>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</si>
  <si>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</si>
  <si>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</si>
  <si>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</si>
  <si>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</si>
  <si>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</si>
  <si>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</si>
  <si>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</si>
  <si>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</si>
  <si>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</si>
  <si>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</si>
  <si>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</si>
  <si>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</si>
  <si>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</si>
  <si>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</si>
  <si>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</si>
  <si>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</si>
  <si>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</si>
  <si>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</si>
  <si>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</si>
  <si>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</si>
  <si>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</si>
  <si>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</si>
  <si>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</si>
  <si>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</si>
  <si>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</si>
  <si>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</si>
  <si>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</si>
  <si>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</si>
  <si>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</si>
  <si>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</si>
  <si>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</si>
  <si>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</si>
  <si>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</si>
  <si>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</si>
  <si>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</si>
  <si>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</si>
  <si>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</si>
  <si>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</si>
  <si>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</si>
  <si>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</si>
  <si>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</si>
  <si>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</si>
  <si>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</si>
  <si>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</si>
  <si>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</si>
  <si>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</si>
  <si>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</si>
  <si>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</si>
  <si>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</si>
  <si>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</si>
  <si>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</si>
  <si>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</si>
  <si>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</si>
  <si>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</si>
  <si>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</si>
  <si>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</si>
  <si>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</si>
  <si>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</si>
  <si>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</si>
  <si>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</si>
  <si>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</si>
  <si>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</si>
  <si>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</si>
  <si>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</si>
  <si>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</si>
  <si>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</si>
  <si>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</si>
  <si>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</si>
  <si>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</si>
  <si>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</si>
  <si>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</si>
  <si>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</si>
  <si>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</si>
  <si>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</si>
  <si>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</si>
  <si>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</si>
  <si>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</si>
  <si>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</si>
  <si>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</si>
  <si>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</si>
  <si>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</si>
  <si>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</si>
  <si>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</si>
  <si>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</si>
  <si>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</si>
  <si>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</si>
  <si>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</si>
  <si>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</si>
  <si>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</si>
  <si>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</si>
  <si>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</si>
  <si>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</si>
  <si>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</si>
  <si>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</si>
  <si>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</si>
  <si>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</si>
  <si>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</si>
  <si>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</si>
  <si>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</si>
  <si>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</si>
  <si>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</si>
  <si>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</si>
  <si>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</si>
  <si>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</si>
  <si>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</si>
  <si>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</si>
  <si>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</si>
  <si>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</si>
  <si>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</si>
  <si>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</si>
  <si>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</si>
  <si>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</si>
  <si>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</si>
  <si>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</si>
  <si>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</si>
  <si>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</si>
  <si>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</si>
  <si>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</si>
  <si>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</si>
  <si>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</si>
  <si>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</si>
  <si>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</si>
  <si>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</si>
  <si>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</si>
  <si>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</si>
  <si>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</si>
  <si>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</si>
  <si>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</si>
  <si>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</si>
  <si>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</si>
  <si>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</si>
  <si>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</si>
  <si>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</si>
  <si>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</si>
  <si>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</si>
  <si>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</si>
  <si>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</si>
  <si>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</si>
  <si>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</si>
  <si>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</si>
  <si>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</si>
  <si>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</si>
  <si>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</si>
  <si>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</si>
  <si>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</si>
  <si>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</si>
  <si>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</si>
  <si>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</si>
  <si>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</si>
  <si>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</si>
  <si>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</si>
  <si>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</si>
  <si>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</si>
  <si>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</si>
  <si>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</si>
  <si>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</si>
  <si>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</si>
  <si>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</si>
  <si>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</si>
  <si>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</si>
  <si>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</si>
  <si>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</si>
  <si>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</si>
  <si>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</si>
  <si>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</si>
  <si>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</si>
  <si>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</si>
  <si>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</si>
  <si>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</si>
  <si>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</si>
  <si>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</si>
  <si>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</si>
  <si>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</si>
  <si>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</si>
  <si>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</si>
  <si>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</si>
  <si>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</si>
  <si>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</si>
  <si>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</si>
  <si>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</si>
  <si>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</si>
  <si>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</si>
  <si>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</si>
  <si>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</si>
  <si>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</si>
  <si>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</si>
  <si>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</si>
  <si>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</si>
  <si>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</si>
  <si>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</si>
  <si>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</si>
  <si>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</si>
  <si>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</si>
  <si>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</si>
  <si>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</si>
  <si>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</si>
  <si>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</si>
  <si>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</si>
  <si>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</si>
  <si>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</si>
  <si>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</si>
  <si>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</si>
  <si>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</si>
  <si>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</si>
  <si>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</si>
  <si>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</si>
  <si>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</si>
  <si>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</si>
  <si>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</si>
  <si>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</si>
  <si>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</si>
  <si>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</si>
  <si>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</si>
  <si>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</si>
  <si>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</si>
  <si>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</si>
  <si>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</si>
  <si>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</si>
  <si>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</si>
  <si>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</si>
  <si>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</si>
  <si>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</si>
  <si>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</si>
  <si>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</si>
  <si>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</si>
  <si>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</si>
  <si>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</si>
  <si>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</si>
  <si>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</si>
  <si>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</si>
  <si>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</si>
  <si>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</si>
  <si>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</si>
  <si>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</si>
  <si>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</si>
  <si>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</si>
  <si>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</si>
  <si>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</si>
  <si>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</si>
  <si>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</si>
  <si>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</si>
  <si>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</si>
  <si>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</si>
  <si>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</si>
  <si>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</si>
  <si>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</si>
  <si>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</si>
  <si>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</si>
  <si>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</si>
  <si>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</si>
  <si>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</si>
  <si>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</si>
  <si>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</si>
  <si>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</si>
  <si>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</si>
  <si>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</si>
  <si>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</si>
  <si>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</si>
  <si>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</si>
  <si>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</si>
  <si>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</si>
  <si>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</si>
  <si>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</si>
  <si>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</si>
  <si>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</si>
  <si>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</si>
  <si>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</si>
  <si>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</si>
  <si>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</si>
  <si>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</si>
  <si>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</si>
  <si>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</si>
  <si>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</si>
  <si>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</si>
  <si>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</si>
  <si>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</si>
  <si>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</si>
  <si>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</si>
  <si>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</si>
  <si>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</si>
  <si>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</si>
  <si>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</si>
  <si>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</si>
  <si>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</si>
  <si>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</si>
  <si>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</si>
  <si>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</si>
  <si>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</si>
  <si>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</si>
  <si>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</si>
  <si>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</si>
  <si>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</si>
  <si>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</si>
  <si>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</si>
  <si>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</si>
  <si>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</si>
  <si>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</si>
  <si>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</si>
  <si>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</si>
  <si>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</si>
  <si>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</si>
  <si>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</si>
  <si>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</si>
  <si>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</si>
  <si>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</si>
  <si>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</si>
  <si>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</si>
  <si>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</si>
  <si>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</si>
  <si>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</si>
  <si>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</si>
  <si>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</si>
  <si>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</si>
  <si>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</si>
  <si>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</si>
  <si>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</si>
  <si>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</si>
  <si>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</si>
  <si>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</si>
  <si>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</si>
  <si>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</si>
  <si>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</si>
  <si>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</si>
  <si>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</si>
  <si>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</si>
  <si>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</si>
  <si>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</si>
  <si>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</si>
  <si>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</si>
  <si>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</si>
  <si>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</si>
  <si>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</si>
  <si>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</si>
  <si>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</si>
  <si>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</si>
  <si>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</si>
  <si>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</si>
  <si>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</si>
  <si>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</si>
  <si>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</si>
  <si>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</si>
  <si>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</si>
  <si>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</si>
  <si>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</si>
  <si>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</si>
  <si>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</si>
  <si>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</si>
  <si>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</si>
  <si>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</si>
  <si>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</si>
  <si>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</si>
  <si>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</si>
  <si>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</si>
  <si>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</si>
  <si>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</si>
  <si>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</si>
  <si>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</si>
  <si>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</si>
  <si>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</si>
  <si>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</si>
  <si>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</si>
  <si>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</si>
  <si>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</si>
  <si>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</si>
  <si>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</si>
  <si>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</si>
  <si>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</si>
  <si>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</si>
  <si>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</si>
  <si>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</si>
  <si>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</si>
  <si>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</si>
  <si>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</si>
  <si>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</si>
  <si>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</si>
  <si>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</si>
  <si>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</si>
  <si>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</si>
  <si>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</si>
  <si>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</si>
  <si>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</si>
  <si>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</si>
  <si>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</si>
  <si>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</si>
  <si>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</si>
  <si>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</si>
  <si>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</si>
  <si>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</si>
  <si>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</si>
  <si>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</si>
  <si>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</si>
  <si>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</si>
  <si>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</si>
  <si>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</si>
  <si>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</si>
  <si>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</si>
  <si>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</si>
  <si>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</si>
  <si>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</si>
  <si>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</si>
  <si>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</si>
  <si>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</si>
  <si>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</si>
  <si>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</si>
  <si>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</si>
  <si>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</si>
  <si>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</si>
  <si>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</si>
  <si>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</si>
  <si>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</si>
  <si>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</si>
  <si>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</si>
  <si>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</si>
  <si>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</si>
  <si>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</si>
  <si>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</si>
  <si>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</si>
  <si>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</si>
  <si>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</si>
  <si>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</si>
  <si>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</si>
  <si>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</si>
  <si>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</si>
  <si>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</si>
  <si>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</si>
  <si>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</si>
  <si>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</si>
  <si>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</si>
  <si>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</si>
  <si>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</si>
  <si>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</si>
  <si>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</si>
  <si>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</si>
  <si>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</si>
  <si>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</si>
  <si>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</si>
  <si>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</si>
  <si>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</si>
  <si>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</si>
  <si>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</si>
  <si>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</si>
  <si>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</si>
  <si>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</si>
  <si>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</si>
  <si>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</si>
  <si>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</si>
  <si>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</si>
  <si>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</si>
  <si>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</si>
  <si>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</si>
  <si>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</si>
  <si>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</si>
  <si>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</si>
  <si>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</si>
  <si>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</si>
  <si>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</si>
  <si>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</si>
  <si>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</si>
  <si>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</si>
  <si>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</si>
  <si>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</si>
  <si>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</si>
  <si>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</si>
  <si>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</si>
  <si>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</si>
  <si>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</si>
  <si>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</si>
  <si>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</si>
  <si>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</si>
  <si>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</si>
  <si>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</si>
  <si>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</si>
  <si>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</si>
  <si>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</si>
  <si>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</si>
  <si>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</si>
  <si>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</si>
  <si>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</si>
  <si>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</si>
  <si>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</si>
  <si>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</si>
  <si>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</si>
  <si>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</si>
  <si>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</si>
  <si>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</si>
  <si>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</si>
  <si>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</si>
  <si>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</si>
  <si>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</si>
  <si>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</si>
  <si>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</si>
  <si>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</si>
  <si>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</si>
  <si>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</si>
  <si>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</si>
  <si>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</si>
  <si>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</si>
  <si>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</si>
  <si>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</si>
  <si>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</si>
  <si>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</si>
  <si>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</si>
  <si>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</si>
  <si>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</si>
  <si>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</si>
  <si>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</si>
  <si>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</si>
  <si>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</si>
  <si>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</si>
  <si>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</si>
  <si>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</si>
  <si>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</si>
  <si>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</si>
  <si>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</si>
  <si>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</si>
  <si>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</si>
  <si>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</si>
  <si>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</si>
  <si>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</si>
  <si>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</si>
  <si>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</si>
  <si>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</si>
  <si>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</si>
  <si>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</si>
  <si>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</si>
  <si>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</si>
  <si>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</si>
  <si>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</si>
  <si>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</si>
  <si>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</si>
  <si>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</si>
  <si>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</si>
  <si>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</si>
  <si>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</si>
  <si>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</si>
  <si>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</si>
  <si>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</si>
  <si>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</si>
  <si>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</si>
  <si>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</si>
  <si>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</si>
  <si>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</si>
  <si>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</si>
  <si>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</si>
  <si>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</si>
  <si>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</si>
  <si>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</si>
  <si>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</si>
  <si>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</si>
  <si>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</si>
  <si>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</si>
  <si>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</si>
  <si>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</si>
  <si>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</si>
  <si>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</si>
  <si>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</si>
  <si>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</si>
  <si>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</si>
  <si>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</si>
  <si>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</si>
  <si>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</si>
  <si>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</si>
  <si>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</si>
  <si>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</si>
  <si>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</si>
  <si>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</si>
  <si>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</si>
  <si>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</si>
  <si>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</si>
  <si>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</si>
  <si>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</si>
  <si>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</si>
  <si>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</si>
  <si>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</si>
  <si>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</si>
  <si>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</si>
  <si>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</si>
  <si>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</si>
  <si>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</si>
  <si>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</si>
  <si>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</si>
  <si>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</si>
  <si>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</si>
  <si>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</si>
  <si>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</si>
  <si>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</si>
  <si>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</si>
  <si>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</si>
  <si>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</si>
  <si>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</si>
  <si>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</si>
  <si>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</si>
  <si>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</si>
  <si>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</si>
  <si>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</si>
  <si>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</si>
  <si>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</si>
  <si>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</si>
  <si>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</si>
  <si>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</si>
  <si>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</si>
  <si>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</si>
  <si>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</si>
  <si>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</si>
  <si>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</si>
  <si>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</si>
  <si>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</si>
  <si>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</si>
  <si>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</si>
  <si>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</si>
  <si>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</si>
  <si>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</si>
  <si>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</si>
  <si>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</si>
  <si>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</si>
  <si>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</si>
  <si>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</si>
  <si>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</si>
  <si>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</si>
  <si>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</si>
  <si>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</si>
  <si>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</si>
  <si>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</si>
  <si>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</si>
  <si>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</si>
  <si>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</si>
  <si>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</si>
  <si>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</si>
  <si>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</si>
  <si>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</si>
  <si>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</si>
  <si>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</si>
  <si>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</si>
  <si>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</si>
  <si>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</si>
  <si>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</si>
  <si>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</si>
  <si>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</si>
  <si>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</si>
  <si>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</si>
  <si>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</si>
  <si>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</si>
  <si>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</si>
  <si>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</si>
  <si>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</si>
  <si>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</si>
  <si>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</si>
  <si>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</si>
  <si>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</si>
  <si>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</si>
  <si>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</si>
  <si>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</si>
  <si>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</si>
  <si>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</si>
  <si>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</si>
  <si>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</si>
  <si>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</si>
  <si>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</si>
  <si>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</si>
  <si>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</si>
  <si>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</si>
  <si>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</si>
  <si>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</si>
  <si>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</si>
  <si>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</si>
  <si>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</si>
  <si>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</si>
  <si>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</si>
  <si>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</si>
  <si>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</si>
  <si>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</si>
  <si>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</si>
  <si>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</si>
  <si>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</si>
  <si>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</si>
  <si>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</si>
  <si>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</si>
  <si>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</si>
  <si>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</si>
  <si>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</si>
  <si>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</si>
  <si>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</si>
  <si>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</si>
  <si>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</si>
  <si>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</si>
  <si>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</si>
  <si>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</si>
  <si>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</si>
  <si>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</si>
  <si>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</si>
  <si>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</si>
  <si>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</si>
  <si>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</si>
  <si>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</si>
  <si>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</si>
  <si>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</si>
  <si>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</si>
  <si>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</si>
  <si>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</si>
  <si>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</si>
  <si>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</si>
  <si>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</si>
  <si>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</si>
  <si>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</si>
  <si>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</si>
  <si>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</si>
  <si>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</si>
  <si>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</si>
  <si>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</si>
  <si>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</si>
  <si>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</si>
  <si>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</si>
  <si>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</si>
  <si>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</si>
  <si>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</si>
  <si>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</si>
  <si>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</si>
  <si>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</si>
  <si>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</si>
  <si>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</si>
  <si>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</si>
  <si>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</si>
  <si>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</si>
  <si>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</si>
  <si>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</si>
  <si>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</si>
  <si>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</si>
  <si>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</si>
  <si>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</si>
  <si>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</si>
  <si>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</si>
  <si>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</si>
  <si>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</si>
  <si>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</si>
  <si>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</si>
  <si>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</si>
  <si>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</si>
  <si>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</si>
  <si>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</si>
  <si>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</si>
  <si>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</si>
  <si>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</si>
  <si>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</si>
  <si>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</si>
  <si>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</si>
  <si>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</si>
  <si>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</si>
  <si>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</si>
  <si>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</si>
  <si>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</si>
  <si>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</si>
  <si>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</si>
  <si>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</si>
  <si>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</si>
  <si>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</si>
  <si>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</si>
  <si>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</si>
  <si>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</si>
  <si>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</si>
  <si>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</si>
  <si>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</si>
  <si>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</si>
  <si>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</si>
  <si>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</si>
  <si>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</si>
  <si>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</si>
  <si>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</si>
  <si>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</si>
  <si>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</si>
  <si>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</si>
  <si>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</si>
  <si>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</si>
  <si>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</si>
  <si>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</si>
  <si>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</si>
  <si>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</si>
  <si>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</si>
  <si>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</si>
  <si>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</si>
  <si>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</si>
  <si>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</si>
  <si>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</si>
  <si>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</si>
  <si>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</si>
  <si>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</si>
  <si>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</si>
  <si>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</si>
  <si>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</si>
  <si>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</si>
  <si>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</si>
  <si>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</si>
  <si>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</si>
  <si>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</si>
  <si>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</si>
  <si>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</si>
  <si>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</si>
  <si>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</si>
  <si>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</si>
  <si>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</si>
  <si>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</si>
  <si>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</si>
  <si>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</si>
  <si>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</si>
  <si>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</si>
  <si>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</si>
  <si>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</si>
  <si>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</si>
  <si>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</si>
  <si>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</si>
  <si>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</si>
  <si>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</si>
  <si>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</si>
  <si>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</si>
  <si>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</si>
  <si>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</si>
  <si>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</si>
  <si>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</si>
  <si>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</si>
  <si>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</si>
  <si>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</si>
  <si>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</si>
  <si>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</si>
  <si>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</si>
  <si>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</si>
  <si>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</si>
  <si>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</si>
  <si>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</si>
  <si>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</si>
  <si>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</si>
  <si>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</si>
  <si>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</si>
  <si>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</si>
  <si>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</si>
  <si>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</si>
  <si>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</si>
  <si>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</si>
  <si>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</si>
  <si>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</si>
  <si>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</si>
  <si>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</si>
  <si>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</si>
  <si>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</si>
  <si>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</si>
  <si>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</si>
  <si>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</si>
  <si>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</si>
  <si>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</si>
  <si>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</si>
  <si>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</si>
  <si>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</si>
  <si>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</si>
  <si>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</si>
  <si>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</si>
  <si>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</si>
  <si>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</si>
  <si>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</si>
  <si>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</si>
  <si>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</si>
  <si>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</si>
  <si>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</si>
  <si>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</si>
  <si>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</si>
  <si>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</si>
  <si>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</si>
  <si>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</si>
  <si>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</si>
  <si>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</si>
  <si>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</si>
  <si>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</si>
  <si>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</si>
  <si>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</si>
  <si>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</si>
  <si>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</si>
  <si>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</si>
  <si>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</si>
  <si>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</si>
  <si>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</si>
  <si>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</si>
  <si>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</si>
  <si>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</si>
  <si>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</si>
  <si>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</si>
  <si>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</si>
  <si>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</si>
  <si>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</si>
  <si>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</si>
  <si>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</si>
  <si>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</si>
  <si>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</si>
  <si>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</si>
  <si>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</si>
  <si>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</si>
  <si>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</si>
  <si>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</si>
  <si>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</si>
  <si>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</si>
  <si>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</si>
  <si>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</si>
  <si>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</si>
  <si>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</si>
  <si>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</si>
  <si>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</si>
  <si>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</si>
  <si>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</si>
  <si>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</si>
  <si>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</si>
  <si>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</si>
  <si>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</si>
  <si>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</si>
  <si>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</si>
  <si>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</si>
  <si>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</si>
  <si>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</si>
  <si>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</si>
  <si>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</si>
  <si>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</si>
  <si>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</si>
  <si>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</si>
  <si>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</si>
  <si>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</si>
  <si>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</si>
  <si>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</si>
  <si>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</si>
  <si>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</si>
  <si>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</si>
  <si>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</si>
  <si>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</si>
  <si>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</si>
  <si>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</si>
  <si>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</si>
  <si>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</si>
  <si>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</si>
  <si>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</si>
  <si>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</si>
  <si>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</si>
  <si>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</si>
  <si>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</si>
  <si>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</si>
  <si>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</si>
  <si>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</si>
  <si>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</si>
  <si>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</si>
  <si>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</si>
  <si>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</si>
  <si>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</si>
  <si>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</si>
  <si>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</si>
  <si>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</si>
  <si>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</si>
  <si>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</si>
  <si>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</si>
  <si>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</si>
  <si>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</si>
  <si>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</si>
  <si>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</si>
  <si>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</si>
  <si>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</si>
  <si>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</si>
  <si>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</si>
  <si>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</si>
  <si>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</si>
  <si>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</si>
  <si>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</si>
  <si>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</si>
  <si>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</si>
  <si>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</si>
  <si>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</si>
  <si>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</si>
  <si>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</si>
  <si>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</si>
  <si>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</si>
  <si>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</si>
  <si>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</si>
  <si>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</si>
  <si>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</si>
  <si>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</si>
  <si>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</si>
  <si>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</si>
  <si>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</si>
  <si>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</si>
  <si>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</si>
  <si>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</si>
  <si>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</si>
  <si>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</si>
  <si>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</si>
  <si>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</si>
  <si>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</si>
  <si>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</si>
  <si>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</si>
  <si>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</si>
  <si>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</si>
  <si>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</si>
  <si>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</si>
  <si>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</si>
  <si>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</si>
  <si>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</si>
  <si>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</si>
  <si>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</si>
  <si>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</si>
  <si>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</si>
  <si>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</si>
  <si>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</si>
  <si>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</si>
  <si>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</si>
  <si>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</si>
  <si>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</si>
  <si>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</si>
  <si>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</si>
  <si>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</si>
  <si>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</si>
  <si>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</si>
  <si>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</si>
  <si>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</si>
  <si>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</si>
  <si>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</si>
  <si>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</si>
  <si>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</si>
  <si>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</si>
  <si>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</si>
  <si>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</si>
  <si>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</si>
  <si>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</si>
  <si>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</si>
  <si>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</si>
  <si>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</si>
  <si>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</si>
  <si>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</si>
  <si>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</si>
  <si>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</si>
  <si>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</si>
  <si>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</si>
  <si>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</si>
  <si>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</si>
  <si>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</si>
  <si>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</si>
  <si>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</si>
  <si>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</si>
  <si>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</si>
  <si>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</si>
  <si>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</si>
  <si>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</si>
  <si>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</si>
  <si>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</si>
  <si>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</si>
  <si>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</si>
  <si>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</si>
  <si>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</si>
  <si>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</si>
  <si>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</si>
  <si>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</si>
  <si>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</si>
  <si>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</si>
  <si>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</si>
  <si>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</si>
  <si>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</si>
  <si>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</si>
  <si>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</si>
  <si>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</si>
  <si>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</si>
  <si>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</si>
  <si>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</si>
  <si>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</si>
  <si>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</si>
  <si>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</si>
  <si>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</si>
  <si>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</si>
  <si>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</si>
  <si>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</si>
  <si>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</si>
  <si>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</si>
  <si>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</si>
  <si>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</si>
  <si>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</si>
  <si>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</si>
  <si>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</si>
  <si>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</si>
  <si>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</si>
  <si>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</si>
  <si>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</si>
  <si>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</si>
  <si>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</si>
  <si>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</si>
  <si>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</si>
  <si>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</si>
  <si>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</si>
  <si>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</si>
  <si>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</si>
  <si>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</si>
  <si>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</si>
  <si>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</si>
  <si>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</si>
  <si>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</si>
  <si>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</si>
  <si>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</si>
  <si>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</si>
  <si>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</si>
  <si>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</si>
  <si>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</si>
  <si>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</si>
  <si>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</si>
  <si>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</si>
  <si>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</si>
  <si>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</si>
  <si>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</si>
  <si>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</si>
  <si>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</si>
  <si>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</si>
  <si>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</si>
  <si>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</si>
  <si>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</si>
  <si>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</si>
  <si>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</si>
  <si>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</si>
  <si>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</si>
  <si>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</si>
  <si>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</si>
  <si>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</si>
  <si>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</si>
  <si>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</si>
  <si>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</si>
  <si>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</si>
  <si>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</si>
  <si>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</si>
  <si>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</si>
  <si>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</si>
  <si>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</si>
  <si>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</si>
  <si>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</si>
  <si>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</si>
  <si>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</si>
  <si>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</si>
  <si>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</si>
  <si>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</si>
  <si>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</si>
  <si>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</si>
  <si>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</si>
  <si>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</si>
  <si>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</si>
  <si>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</si>
  <si>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</si>
  <si>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</si>
  <si>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</si>
  <si>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</si>
  <si>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</si>
  <si>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</si>
  <si>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</si>
  <si>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</si>
  <si>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</si>
  <si>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</si>
  <si>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</si>
  <si>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</si>
  <si>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</si>
  <si>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</si>
  <si>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</si>
  <si>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</si>
  <si>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</si>
  <si>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</si>
  <si>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</si>
  <si>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</si>
  <si>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</si>
  <si>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</si>
  <si>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</si>
  <si>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</si>
  <si>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</si>
  <si>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</si>
  <si>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</si>
  <si>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</si>
  <si>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</si>
  <si>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</si>
  <si>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</si>
  <si>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</si>
  <si>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</si>
  <si>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</si>
  <si>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</si>
  <si>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</si>
  <si>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</si>
  <si>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</si>
  <si>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</si>
  <si>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</si>
  <si>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</si>
  <si>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</si>
  <si>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</si>
  <si>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</si>
  <si>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</si>
  <si>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</si>
  <si>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</si>
  <si>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</si>
  <si>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</si>
  <si>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</si>
  <si>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</si>
  <si>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</si>
  <si>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</si>
  <si>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</si>
  <si>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</si>
  <si>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</si>
  <si>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</si>
  <si>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</si>
  <si>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</si>
  <si>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</si>
  <si>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</si>
  <si>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</si>
  <si>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</si>
  <si>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</si>
  <si>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</si>
  <si>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</si>
  <si>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</si>
  <si>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</si>
  <si>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</si>
  <si>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</si>
  <si>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</si>
  <si>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</si>
  <si>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</si>
  <si>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</si>
  <si>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</si>
  <si>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</si>
  <si>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</si>
  <si>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</si>
  <si>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</si>
  <si>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</si>
  <si>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</si>
  <si>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</si>
  <si>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</si>
  <si>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</si>
  <si>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</si>
  <si>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</si>
  <si>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</si>
  <si>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</si>
  <si>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</si>
  <si>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</si>
  <si>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</si>
  <si>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</si>
  <si>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</si>
  <si>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</si>
  <si>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</si>
  <si>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</si>
  <si>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</si>
  <si>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</si>
  <si>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</si>
  <si>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</si>
  <si>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</si>
  <si>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</si>
  <si>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</si>
  <si>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</si>
  <si>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</si>
  <si>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</si>
  <si>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</si>
  <si>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</si>
  <si>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</si>
  <si>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</si>
  <si>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</si>
  <si>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</si>
  <si>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</si>
  <si>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</si>
  <si>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</si>
  <si>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</si>
  <si>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</si>
  <si>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</si>
  <si>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</si>
  <si>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</si>
  <si>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</si>
  <si>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</si>
  <si>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</si>
  <si>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</si>
  <si>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</si>
  <si>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</si>
  <si>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</si>
  <si>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</si>
  <si>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</si>
  <si>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</si>
  <si>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</si>
  <si>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</si>
  <si>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</si>
  <si>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</si>
  <si>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</si>
  <si>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</si>
  <si>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</si>
  <si>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</si>
  <si>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</si>
  <si>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</si>
  <si>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</si>
  <si>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</si>
  <si>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</si>
  <si>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</si>
  <si>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</si>
  <si>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</si>
  <si>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</si>
  <si>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</si>
  <si>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</si>
  <si>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</si>
  <si>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</si>
  <si>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</si>
  <si>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</si>
  <si>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</si>
  <si>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</si>
  <si>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</si>
  <si>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</si>
  <si>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</si>
  <si>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</si>
  <si>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</si>
  <si>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</si>
  <si>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</si>
  <si>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</si>
  <si>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</si>
  <si>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</si>
  <si>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</si>
  <si>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</si>
  <si>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</si>
  <si>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</si>
  <si>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</si>
  <si>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</si>
  <si>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</si>
  <si>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</si>
  <si>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</si>
  <si>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</si>
  <si>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</si>
  <si>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</si>
  <si>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</si>
  <si>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</si>
  <si>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</si>
  <si>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</si>
  <si>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</si>
  <si>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</si>
  <si>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</si>
  <si>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</si>
  <si>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</si>
  <si>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</si>
  <si>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</si>
  <si>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</si>
  <si>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</si>
  <si>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</si>
  <si>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</si>
  <si>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</si>
  <si>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</si>
  <si>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</si>
  <si>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</si>
  <si>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</si>
  <si>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</si>
  <si>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</si>
  <si>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</si>
  <si>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</si>
  <si>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</si>
  <si>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</si>
  <si>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</si>
  <si>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</si>
  <si>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</si>
  <si>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</si>
  <si>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</si>
  <si>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</si>
  <si>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</si>
  <si>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</si>
  <si>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</si>
  <si>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</si>
  <si>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</si>
  <si>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</si>
  <si>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</si>
  <si>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</si>
  <si>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</si>
  <si>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</si>
  <si>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</si>
  <si>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</si>
  <si>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</si>
  <si>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</si>
  <si>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</si>
  <si>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</si>
  <si>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</si>
  <si>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</si>
  <si>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</si>
  <si>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</si>
  <si>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</si>
  <si>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</si>
  <si>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</si>
  <si>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</si>
  <si>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</si>
  <si>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</si>
  <si>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</si>
  <si>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</si>
  <si>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</si>
  <si>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</si>
  <si>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</si>
  <si>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</si>
  <si>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</si>
  <si>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</si>
  <si>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</si>
  <si>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</si>
  <si>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</si>
  <si>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</si>
  <si>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</si>
  <si>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</si>
  <si>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</si>
  <si>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</si>
  <si>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</si>
  <si>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</si>
  <si>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</si>
  <si>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</si>
  <si>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</si>
  <si>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</si>
  <si>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</si>
  <si>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</si>
  <si>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</si>
  <si>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</si>
  <si>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</si>
  <si>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</si>
  <si>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</si>
  <si>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</si>
  <si>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</si>
  <si>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</si>
  <si>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</si>
  <si>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</si>
  <si>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</si>
  <si>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</si>
  <si>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</si>
  <si>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</si>
  <si>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</si>
  <si>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</si>
  <si>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</si>
  <si>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</si>
  <si>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</si>
  <si>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</si>
  <si>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</si>
  <si>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</si>
  <si>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</si>
  <si>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</si>
  <si>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</si>
  <si>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</si>
  <si>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</si>
  <si>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</si>
  <si>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</si>
  <si>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</si>
  <si>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</si>
  <si>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</si>
  <si>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</si>
  <si>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</si>
  <si>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</si>
  <si>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</si>
  <si>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</si>
  <si>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</si>
  <si>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</si>
  <si>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</si>
  <si>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</si>
  <si>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</si>
  <si>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</si>
  <si>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</si>
  <si>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</si>
  <si>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</si>
  <si>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</si>
  <si>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</si>
  <si>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</si>
  <si>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</si>
  <si>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</si>
  <si>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</si>
  <si>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</si>
  <si>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</si>
  <si>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</si>
  <si>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</si>
  <si>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</si>
  <si>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</si>
  <si>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</si>
  <si>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</si>
  <si>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</si>
  <si>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</si>
  <si>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</si>
  <si>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</si>
  <si>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</si>
  <si>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</si>
  <si>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</si>
  <si>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</si>
  <si>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</si>
  <si>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</si>
  <si>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</si>
  <si>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</si>
  <si>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</si>
  <si>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</si>
  <si>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</si>
  <si>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</si>
  <si>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</si>
  <si>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</si>
  <si>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</si>
  <si>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</si>
  <si>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</si>
  <si>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</si>
  <si>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</si>
  <si>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</si>
  <si>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</si>
  <si>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</si>
  <si>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</si>
  <si>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</si>
  <si>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</si>
  <si>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</si>
  <si>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</si>
  <si>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</si>
  <si>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</si>
  <si>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</si>
  <si>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</si>
  <si>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</si>
  <si>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</si>
  <si>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</si>
  <si>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</si>
  <si>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</si>
  <si>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</si>
  <si>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</si>
  <si>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</si>
  <si>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</si>
  <si>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</si>
  <si>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</si>
  <si>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</si>
  <si>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</si>
  <si>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</si>
  <si>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</si>
  <si>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</si>
  <si>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</si>
  <si>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</si>
  <si>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</si>
  <si>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</si>
  <si>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</si>
  <si>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</si>
  <si>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</si>
  <si>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</si>
  <si>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</si>
  <si>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</si>
  <si>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</si>
  <si>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</si>
  <si>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</si>
  <si>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</si>
  <si>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</si>
  <si>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</si>
  <si>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</si>
  <si>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</si>
  <si>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</si>
  <si>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</si>
  <si>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</si>
  <si>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</si>
  <si>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</si>
  <si>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</si>
  <si>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</si>
  <si>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</si>
  <si>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</si>
  <si>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</si>
  <si>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</si>
  <si>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</si>
  <si>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</si>
  <si>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</si>
  <si>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</si>
  <si>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</si>
  <si>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</si>
  <si>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</si>
  <si>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</si>
  <si>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</si>
  <si>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</si>
  <si>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</si>
  <si>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</si>
  <si>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</si>
  <si>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</si>
  <si>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</si>
  <si>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</si>
  <si>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</si>
  <si>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</si>
  <si>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</si>
  <si>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</si>
  <si>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</si>
  <si>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</si>
  <si>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</si>
  <si>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</si>
  <si>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</si>
  <si>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</si>
  <si>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</si>
  <si>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</si>
  <si>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</si>
  <si>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</si>
  <si>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</si>
  <si>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</si>
  <si>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</si>
  <si>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</si>
  <si>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</si>
  <si>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</si>
  <si>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</si>
  <si>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</si>
  <si>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</si>
  <si>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</si>
  <si>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</si>
  <si>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</si>
  <si>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</si>
  <si>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</si>
  <si>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</si>
  <si>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</si>
  <si>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</si>
  <si>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</si>
  <si>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</si>
  <si>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</si>
  <si>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</si>
  <si>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</si>
  <si>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</si>
  <si>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</si>
  <si>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</si>
  <si>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</si>
  <si>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</si>
  <si>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</si>
  <si>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</si>
  <si>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</si>
  <si>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</si>
  <si>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</si>
  <si>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</si>
  <si>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</si>
  <si>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</si>
  <si>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</si>
  <si>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</si>
  <si>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</si>
  <si>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</si>
  <si>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</si>
  <si>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</si>
  <si>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</si>
  <si>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</si>
  <si>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</si>
  <si>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</si>
  <si>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</si>
  <si>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</si>
  <si>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</si>
  <si>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</si>
  <si>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</si>
  <si>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</si>
  <si>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</si>
  <si>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</si>
  <si>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</si>
  <si>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</si>
  <si>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</si>
  <si>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</si>
  <si>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</si>
  <si>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</si>
  <si>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</si>
  <si>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</si>
  <si>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</si>
  <si>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</si>
  <si>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</si>
  <si>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</si>
  <si>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</si>
  <si>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</si>
  <si>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</si>
  <si>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</si>
  <si>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</si>
  <si>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</si>
  <si>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</si>
  <si>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</si>
  <si>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</si>
  <si>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</si>
  <si>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</si>
  <si>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</si>
  <si>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</si>
  <si>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</si>
  <si>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</si>
  <si>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</si>
  <si>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</si>
  <si>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</si>
  <si>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</si>
  <si>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</si>
  <si>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</si>
  <si>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</si>
  <si>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</si>
  <si>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</si>
  <si>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</si>
  <si>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</si>
  <si>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</si>
  <si>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</si>
  <si>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</si>
  <si>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</si>
  <si>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</si>
  <si>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</si>
  <si>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</si>
  <si>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</si>
  <si>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</si>
  <si>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</si>
  <si>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</si>
  <si>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</si>
  <si>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</si>
  <si>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</si>
  <si>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</si>
  <si>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</si>
  <si>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</si>
  <si>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</si>
  <si>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</si>
  <si>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</si>
  <si>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</si>
  <si>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</si>
  <si>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</si>
  <si>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</si>
  <si>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</si>
  <si>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</si>
  <si>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</si>
  <si>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</si>
  <si>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</si>
  <si>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</si>
  <si>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</si>
  <si>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</si>
  <si>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</si>
  <si>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</si>
  <si>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</si>
  <si>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</si>
  <si>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</si>
  <si>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</si>
  <si>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</si>
  <si>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</si>
  <si>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</si>
  <si>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</si>
  <si>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</si>
  <si>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</si>
  <si>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</si>
  <si>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</si>
  <si>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</si>
  <si>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</si>
  <si>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</si>
  <si>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</si>
  <si>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</si>
  <si>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</si>
  <si>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</si>
  <si>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</si>
  <si>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</si>
  <si>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</si>
  <si>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</si>
  <si>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</si>
  <si>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</si>
  <si>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</si>
  <si>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</si>
  <si>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</si>
  <si>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</si>
  <si>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</si>
  <si>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</si>
  <si>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</si>
  <si>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</si>
  <si>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</si>
  <si>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</si>
  <si>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</si>
  <si>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</si>
  <si>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</si>
  <si>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</si>
  <si>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</si>
  <si>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</si>
  <si>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</si>
  <si>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</si>
  <si>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</si>
  <si>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</si>
  <si>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</si>
  <si>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</si>
  <si>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</si>
  <si>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</si>
  <si>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</si>
  <si>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</si>
  <si>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</si>
  <si>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</si>
  <si>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</si>
  <si>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</si>
  <si>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</si>
  <si>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</si>
  <si>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</si>
  <si>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</si>
  <si>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</si>
  <si>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</si>
  <si>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</si>
  <si>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</si>
  <si>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</si>
  <si>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</si>
  <si>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</si>
  <si>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</si>
  <si>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</si>
  <si>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</si>
  <si>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</si>
  <si>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</si>
  <si>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</si>
  <si>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</si>
  <si>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</si>
  <si>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</si>
  <si>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</si>
  <si>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</si>
  <si>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</si>
  <si>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</si>
  <si>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</si>
  <si>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</si>
  <si>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</si>
  <si>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</si>
  <si>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</si>
  <si>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</si>
  <si>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</si>
  <si>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</si>
  <si>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</si>
  <si>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</si>
  <si>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</si>
  <si>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</si>
  <si>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</si>
  <si>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</si>
  <si>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</si>
  <si>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</si>
  <si>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</si>
  <si>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</si>
  <si>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</si>
  <si>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</si>
  <si>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</si>
  <si>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</si>
  <si>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</si>
  <si>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</si>
  <si>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</si>
  <si>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</si>
  <si>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</si>
  <si>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</si>
  <si>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</si>
  <si>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</si>
  <si>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</si>
  <si>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</si>
  <si>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</si>
  <si>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</si>
  <si>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</si>
  <si>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</si>
  <si>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</si>
  <si>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</si>
  <si>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</si>
  <si>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</si>
  <si>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</si>
  <si>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</si>
  <si>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</si>
  <si>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</si>
  <si>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</si>
  <si>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</si>
  <si>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</si>
  <si>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</si>
  <si>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</si>
  <si>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</si>
  <si>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</si>
  <si>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</si>
  <si>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</si>
  <si>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</si>
  <si>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</si>
  <si>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</si>
  <si>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</si>
  <si>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</si>
  <si>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</si>
  <si>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</si>
  <si>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</si>
  <si>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</si>
  <si>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</si>
  <si>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</si>
  <si>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</si>
  <si>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</si>
  <si>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</si>
  <si>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</si>
  <si>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</si>
  <si>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</si>
  <si>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</si>
  <si>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</si>
  <si>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</si>
  <si>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</si>
  <si>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</si>
  <si>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</si>
  <si>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</si>
  <si>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</si>
  <si>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</si>
  <si>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</si>
  <si>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</si>
  <si>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</si>
  <si>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</si>
  <si>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</si>
  <si>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</si>
  <si>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</si>
  <si>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</si>
  <si>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</si>
  <si>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</si>
  <si>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</si>
  <si>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</si>
  <si>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</si>
  <si>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</si>
  <si>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</si>
  <si>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</si>
  <si>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</si>
  <si>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</si>
  <si>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</si>
  <si>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</si>
  <si>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</si>
  <si>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</si>
  <si>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</si>
  <si>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</si>
  <si>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</si>
  <si>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</si>
  <si>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</si>
  <si>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</si>
  <si>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</si>
  <si>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</si>
  <si>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</si>
  <si>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</si>
  <si>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</si>
  <si>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</si>
  <si>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</si>
  <si>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</si>
  <si>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</si>
  <si>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</si>
  <si>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</si>
  <si>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</si>
  <si>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</si>
  <si>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</si>
  <si>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</si>
  <si>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</si>
  <si>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</si>
  <si>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</si>
  <si>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</si>
  <si>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</si>
  <si>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</si>
  <si>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</si>
  <si>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</si>
  <si>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</si>
  <si>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</si>
  <si>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</si>
  <si>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</si>
  <si>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</si>
  <si>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</si>
  <si>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</si>
  <si>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</si>
  <si>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</si>
  <si>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</si>
  <si>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</si>
  <si>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</si>
  <si>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</si>
  <si>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</si>
  <si>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</si>
  <si>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</si>
  <si>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</si>
  <si>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</si>
  <si>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</si>
  <si>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</si>
  <si>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</si>
  <si>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</si>
  <si>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</si>
  <si>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</si>
  <si>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</si>
  <si>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</si>
  <si>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</si>
  <si>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</si>
  <si>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</si>
  <si>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</si>
  <si>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</si>
  <si>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</si>
  <si>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</si>
  <si>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</si>
  <si>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</si>
  <si>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</si>
  <si>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</si>
  <si>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</si>
  <si>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</si>
  <si>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</si>
  <si>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</si>
  <si>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</si>
  <si>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</si>
  <si>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</si>
  <si>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</si>
  <si>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</si>
  <si>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</si>
  <si>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</si>
  <si>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</si>
  <si>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</si>
  <si>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</si>
  <si>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</si>
  <si>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</si>
  <si>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</si>
  <si>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</si>
  <si>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</si>
  <si>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</si>
  <si>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</si>
  <si>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</si>
  <si>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</si>
  <si>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</si>
  <si>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</si>
  <si>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</si>
  <si>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</si>
  <si>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</si>
  <si>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</si>
  <si>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</si>
  <si>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</si>
  <si>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</si>
  <si>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</si>
  <si>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</si>
  <si>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</si>
  <si>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</si>
  <si>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</si>
  <si>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</si>
  <si>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</si>
  <si>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</si>
  <si>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</si>
  <si>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</si>
  <si>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</si>
  <si>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</si>
  <si>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</si>
  <si>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</si>
  <si>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</si>
  <si>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</si>
  <si>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</si>
  <si>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</si>
  <si>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</si>
  <si>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</si>
  <si>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</si>
  <si>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</si>
  <si>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</si>
  <si>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</si>
  <si>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</si>
  <si>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</si>
  <si>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</si>
  <si>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</si>
  <si>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</si>
  <si>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</si>
  <si>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</si>
  <si>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</si>
  <si>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</si>
  <si>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</si>
  <si>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</si>
  <si>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</si>
  <si>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</si>
  <si>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</si>
  <si>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</si>
  <si>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</si>
  <si>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</si>
  <si>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</si>
  <si>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</si>
  <si>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</si>
  <si>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</si>
  <si>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</si>
  <si>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</si>
  <si>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</si>
  <si>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</si>
  <si>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</si>
  <si>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</si>
  <si>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</si>
  <si>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</si>
  <si>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</si>
  <si>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</si>
  <si>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</si>
  <si>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</si>
  <si>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</si>
  <si>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</si>
  <si>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</si>
  <si>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</si>
  <si>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</si>
  <si>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</si>
  <si>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</si>
  <si>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</si>
  <si>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</si>
  <si>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</si>
  <si>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</si>
  <si>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</si>
  <si>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</si>
  <si>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</si>
  <si>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</si>
  <si>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</si>
  <si>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</si>
  <si>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</si>
  <si>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</si>
  <si>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</si>
  <si>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</si>
  <si>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</si>
  <si>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</si>
  <si>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</si>
  <si>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</si>
  <si>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</si>
  <si>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</si>
  <si>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</si>
  <si>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</si>
  <si>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</si>
  <si>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</si>
  <si>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</si>
  <si>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</si>
  <si>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</si>
  <si>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</si>
  <si>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</si>
  <si>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</si>
  <si>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</si>
  <si>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</si>
  <si>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</si>
  <si>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</si>
  <si>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</si>
  <si>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</si>
  <si>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</si>
  <si>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</si>
  <si>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</si>
  <si>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</si>
  <si>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</si>
  <si>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</si>
  <si>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</si>
  <si>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</si>
  <si>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</si>
  <si>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</si>
  <si>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</si>
  <si>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</si>
  <si>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</si>
  <si>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</si>
  <si>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</si>
  <si>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</si>
  <si>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</si>
  <si>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</si>
  <si>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</si>
  <si>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</si>
  <si>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</si>
  <si>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</si>
  <si>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</si>
  <si>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</si>
  <si>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</si>
  <si>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</si>
  <si>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</si>
  <si>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</si>
  <si>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</si>
  <si>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</si>
  <si>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</si>
  <si>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</si>
  <si>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</si>
  <si>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</si>
  <si>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</si>
  <si>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</si>
  <si>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</si>
  <si>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</si>
  <si>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</si>
  <si>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</si>
  <si>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</si>
  <si>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</si>
  <si>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</si>
  <si>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</si>
  <si>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</si>
  <si>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</si>
  <si>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</si>
  <si>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</si>
  <si>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</si>
  <si>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</si>
  <si>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</si>
  <si>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</si>
  <si>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</si>
  <si>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</si>
  <si>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</si>
  <si>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</si>
  <si>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</si>
  <si>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</si>
  <si>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</si>
  <si>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</si>
  <si>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</si>
  <si>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</si>
  <si>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</si>
  <si>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</si>
  <si>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</si>
  <si>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</si>
  <si>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</si>
  <si>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</si>
  <si>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</si>
  <si>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</si>
  <si>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</si>
  <si>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</si>
  <si>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</si>
  <si>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</si>
  <si>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</si>
  <si>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</si>
  <si>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</si>
  <si>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</si>
  <si>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</si>
  <si>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</si>
  <si>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</si>
  <si>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</si>
  <si>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</si>
  <si>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</si>
  <si>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</si>
  <si>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</si>
  <si>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</si>
  <si>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</si>
  <si>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</si>
  <si>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</si>
  <si>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</si>
  <si>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</si>
  <si>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</si>
  <si>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</si>
  <si>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</si>
  <si>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</si>
  <si>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</si>
  <si>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</si>
  <si>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</si>
  <si>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</si>
  <si>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</si>
  <si>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</si>
  <si>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</si>
  <si>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</si>
  <si>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</si>
  <si>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</si>
  <si>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</si>
  <si>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</si>
  <si>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</si>
  <si>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</si>
  <si>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</si>
  <si>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</si>
  <si>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</si>
  <si>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</si>
  <si>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</si>
  <si>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</si>
  <si>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</si>
  <si>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</si>
  <si>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</si>
  <si>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</si>
  <si>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</si>
  <si>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</si>
  <si>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</si>
  <si>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</si>
  <si>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</si>
  <si>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</si>
  <si>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</si>
  <si>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</si>
  <si>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</si>
  <si>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</si>
  <si>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</si>
  <si>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</si>
  <si>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</si>
  <si>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</si>
  <si>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</si>
  <si>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</si>
  <si>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</si>
  <si>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</si>
  <si>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</si>
  <si>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</si>
  <si>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</si>
  <si>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</si>
  <si>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</si>
  <si>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</si>
  <si>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</si>
  <si>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</si>
  <si>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</si>
  <si>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</si>
  <si>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</si>
  <si>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</si>
  <si>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</si>
  <si>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</si>
  <si>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</si>
  <si>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</si>
  <si>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</si>
  <si>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</si>
  <si>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</si>
  <si>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</si>
  <si>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</si>
  <si>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</si>
  <si>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</si>
  <si>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</si>
  <si>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</si>
  <si>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</si>
  <si>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</si>
  <si>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</si>
  <si>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</si>
  <si>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</si>
  <si>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</si>
  <si>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</si>
  <si>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</si>
  <si>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</si>
  <si>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</si>
  <si>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</si>
  <si>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</si>
  <si>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</si>
  <si>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</si>
  <si>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</si>
  <si>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</si>
  <si>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</si>
  <si>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</si>
  <si>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</si>
  <si>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</si>
  <si>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</si>
  <si>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</si>
  <si>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</si>
  <si>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</si>
  <si>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</si>
  <si>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</si>
  <si>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</si>
  <si>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</si>
  <si>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</si>
  <si>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</si>
  <si>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</si>
  <si>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</si>
  <si>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</si>
  <si>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</si>
  <si>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</si>
  <si>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</si>
  <si>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</si>
  <si>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</si>
  <si>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</si>
  <si>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</si>
  <si>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</si>
  <si>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</si>
  <si>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</si>
  <si>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</si>
  <si>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</si>
  <si>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</si>
  <si>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</si>
  <si>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</si>
  <si>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</si>
  <si>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</si>
  <si>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</si>
  <si>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</si>
  <si>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</si>
  <si>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</si>
  <si>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</si>
  <si>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</si>
  <si>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</si>
  <si>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</si>
  <si>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</si>
  <si>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</si>
  <si>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</si>
  <si>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</si>
  <si>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</si>
  <si>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</si>
  <si>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</si>
  <si>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</si>
  <si>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</si>
  <si>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</si>
  <si>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</si>
  <si>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</si>
  <si>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</si>
  <si>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</si>
  <si>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</si>
  <si>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</si>
  <si>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</si>
  <si>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</si>
  <si>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</si>
  <si>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</si>
  <si>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</si>
  <si>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</si>
  <si>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</si>
  <si>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</si>
  <si>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</si>
  <si>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</si>
  <si>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</si>
  <si>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</si>
  <si>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</si>
  <si>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</si>
  <si>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</si>
  <si>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</si>
  <si>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</si>
  <si>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</si>
  <si>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</si>
  <si>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</si>
  <si>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</si>
  <si>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</si>
  <si>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</si>
  <si>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</si>
  <si>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</si>
  <si>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</si>
  <si>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</si>
  <si>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</si>
  <si>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</si>
  <si>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</si>
  <si>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</si>
  <si>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</si>
  <si>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</si>
  <si>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</si>
  <si>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</si>
  <si>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</si>
  <si>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</si>
  <si>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</si>
  <si>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</si>
  <si>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</si>
  <si>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</si>
  <si>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</si>
  <si>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</si>
  <si>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</si>
  <si>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</si>
  <si>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</si>
  <si>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</si>
  <si>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</si>
  <si>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</si>
  <si>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</si>
  <si>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</si>
  <si>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</si>
  <si>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</si>
  <si>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</si>
  <si>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</si>
  <si>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</si>
  <si>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</si>
  <si>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</si>
  <si>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</si>
  <si>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</si>
  <si>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</si>
  <si>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</si>
  <si>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</si>
  <si>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</si>
  <si>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</si>
  <si>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</si>
  <si>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</si>
  <si>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</si>
  <si>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</si>
  <si>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</si>
  <si>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</si>
  <si>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</si>
  <si>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</si>
  <si>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</si>
  <si>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</si>
  <si>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</si>
  <si>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</si>
  <si>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</si>
  <si>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</si>
  <si>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</si>
  <si>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</si>
  <si>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</si>
  <si>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</si>
  <si>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</si>
  <si>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</si>
  <si>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</si>
  <si>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</si>
  <si>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</si>
  <si>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</si>
  <si>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</si>
  <si>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</si>
  <si>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</si>
  <si>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</si>
  <si>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</si>
  <si>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</si>
  <si>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</si>
  <si>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</si>
  <si>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</si>
  <si>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</si>
  <si>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</si>
  <si>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</si>
  <si>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</si>
  <si>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</si>
  <si>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</si>
  <si>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</si>
  <si>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</si>
  <si>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</si>
  <si>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</si>
  <si>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</si>
  <si>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</si>
  <si>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</si>
  <si>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</si>
  <si>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</si>
  <si>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</si>
  <si>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</si>
  <si>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</si>
  <si>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</si>
  <si>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</si>
  <si>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</si>
  <si>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</si>
  <si>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</si>
  <si>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</si>
  <si>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</si>
  <si>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</si>
  <si>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</si>
  <si>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</si>
  <si>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</si>
  <si>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</si>
  <si>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</si>
  <si>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</si>
  <si>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</si>
  <si>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</si>
  <si>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</si>
  <si>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</si>
  <si>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</si>
  <si>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</si>
  <si>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</si>
  <si>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</si>
  <si>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</si>
  <si>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</si>
  <si>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</si>
  <si>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</si>
  <si>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</si>
  <si>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</si>
  <si>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</si>
  <si>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</si>
  <si>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</si>
  <si>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</si>
  <si>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</si>
  <si>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</si>
  <si>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</si>
  <si>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</si>
  <si>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</si>
  <si>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</si>
  <si>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</si>
  <si>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</si>
  <si>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</si>
  <si>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</si>
  <si>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</si>
  <si>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</si>
  <si>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</si>
  <si>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</si>
  <si>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</si>
  <si>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</si>
  <si>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</si>
  <si>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</si>
  <si>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</si>
  <si>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</si>
  <si>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</si>
  <si>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</si>
  <si>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</si>
  <si>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</si>
  <si>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</si>
  <si>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</si>
  <si>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</si>
  <si>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</si>
  <si>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</si>
  <si>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</si>
  <si>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</si>
  <si>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</si>
  <si>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</si>
  <si>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</si>
  <si>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</si>
  <si>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</si>
  <si>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</si>
  <si>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</si>
  <si>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</si>
  <si>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</si>
  <si>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</si>
  <si>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</si>
  <si>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</si>
  <si>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</si>
  <si>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</si>
  <si>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</si>
  <si>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</si>
  <si>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</si>
  <si>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</si>
  <si>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</si>
  <si>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</si>
  <si>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</si>
  <si>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</si>
  <si>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</si>
  <si>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</si>
  <si>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</si>
  <si>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</si>
  <si>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</si>
  <si>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</si>
  <si>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</si>
  <si>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</si>
  <si>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</si>
  <si>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</si>
  <si>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</si>
  <si>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</si>
  <si>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</si>
  <si>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</si>
  <si>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</si>
  <si>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</si>
  <si>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</si>
  <si>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</si>
  <si>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</si>
  <si>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</si>
  <si>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</si>
  <si>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</si>
  <si>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</si>
  <si>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</si>
  <si>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</si>
  <si>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</si>
  <si>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</si>
  <si>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</si>
  <si>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</si>
  <si>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</si>
  <si>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</si>
  <si>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</si>
  <si>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</si>
  <si>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</si>
  <si>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</si>
  <si>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</si>
  <si>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</si>
  <si>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</si>
  <si>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</si>
  <si>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</si>
  <si>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</si>
  <si>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</si>
  <si>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</si>
  <si>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</si>
  <si>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</si>
  <si>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</si>
  <si>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</si>
  <si>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</si>
  <si>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</si>
  <si>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</si>
  <si>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</si>
  <si>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</si>
  <si>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</si>
  <si>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</si>
  <si>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</si>
  <si>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</si>
  <si>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</si>
  <si>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</si>
  <si>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</si>
  <si>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</si>
  <si>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</si>
  <si>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</si>
  <si>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</si>
  <si>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</si>
  <si>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</si>
  <si>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</si>
  <si>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</si>
  <si>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</si>
  <si>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</si>
  <si>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</si>
  <si>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</si>
  <si>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</si>
  <si>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</si>
  <si>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</si>
  <si>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</si>
  <si>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</si>
  <si>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</si>
  <si>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</si>
  <si>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</si>
  <si>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</si>
  <si>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</si>
  <si>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</si>
  <si>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</si>
  <si>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</si>
  <si>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</si>
  <si>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</si>
  <si>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</si>
  <si>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</si>
  <si>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</si>
  <si>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</si>
  <si>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</si>
  <si>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</si>
  <si>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</si>
  <si>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</si>
  <si>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</si>
  <si>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</si>
  <si>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</si>
  <si>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</si>
  <si>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</si>
  <si>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</si>
  <si>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</si>
  <si>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</si>
  <si>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</si>
  <si>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</si>
  <si>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</si>
  <si>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</si>
  <si>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</si>
  <si>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</si>
  <si>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</si>
  <si>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</si>
  <si>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</si>
  <si>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</si>
  <si>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</si>
  <si>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</si>
  <si>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</si>
  <si>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</si>
  <si>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</si>
  <si>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</si>
  <si>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</si>
  <si>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</si>
  <si>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</si>
  <si>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</si>
  <si>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</si>
  <si>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</si>
  <si>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</si>
  <si>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</si>
  <si>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</si>
  <si>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</si>
  <si>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</si>
  <si>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</si>
  <si>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</si>
  <si>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</si>
  <si>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</si>
  <si>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</si>
  <si>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</si>
  <si>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</si>
  <si>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</si>
  <si>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</si>
  <si>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</si>
  <si>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</si>
  <si>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</si>
  <si>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</si>
  <si>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</si>
  <si>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</si>
  <si>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</si>
  <si>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</si>
  <si>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</si>
  <si>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</si>
  <si>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</si>
  <si>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</si>
  <si>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</si>
  <si>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</si>
  <si>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</si>
  <si>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</si>
  <si>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</si>
  <si>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</si>
  <si>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</si>
  <si>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</si>
  <si>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</si>
  <si>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</si>
  <si>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</si>
  <si>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</si>
  <si>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</si>
  <si>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</si>
  <si>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</si>
  <si>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</si>
  <si>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</si>
  <si>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</si>
  <si>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</si>
  <si>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</si>
  <si>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</si>
  <si>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</si>
  <si>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</si>
  <si>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</si>
  <si>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</si>
  <si>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</si>
  <si>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</si>
  <si>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</si>
  <si>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</si>
  <si>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</si>
  <si>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</si>
  <si>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</si>
  <si>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</si>
  <si>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</si>
  <si>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</si>
  <si>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</si>
  <si>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</si>
  <si>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</si>
  <si>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</si>
  <si>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</si>
  <si>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</si>
  <si>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</si>
  <si>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</si>
  <si>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</si>
  <si>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</si>
  <si>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</si>
  <si>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</si>
  <si>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</si>
  <si>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</si>
  <si>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</si>
  <si>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</si>
  <si>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</si>
  <si>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</si>
  <si>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</si>
  <si>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</si>
  <si>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</si>
  <si>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</si>
  <si>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</si>
  <si>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</si>
  <si>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</si>
  <si>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</si>
  <si>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</si>
  <si>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</si>
  <si>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</si>
  <si>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</si>
  <si>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</si>
  <si>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</si>
  <si>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</si>
  <si>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</si>
  <si>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</si>
  <si>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</si>
  <si>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</si>
  <si>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</si>
  <si>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</si>
  <si>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</si>
  <si>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</si>
  <si>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</si>
  <si>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</si>
  <si>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</si>
  <si>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</si>
  <si>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</si>
  <si>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</si>
  <si>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</si>
  <si>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</si>
  <si>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</si>
  <si>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</si>
  <si>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</si>
  <si>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</si>
  <si>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</si>
  <si>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</si>
  <si>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</si>
  <si>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</si>
  <si>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</si>
  <si>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</si>
  <si>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</si>
  <si>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</si>
  <si>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</si>
  <si>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</si>
  <si>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</si>
  <si>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</si>
  <si>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</si>
  <si>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</si>
  <si>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</si>
  <si>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</si>
  <si>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</si>
  <si>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</si>
  <si>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</si>
  <si>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</si>
  <si>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</si>
  <si>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</si>
  <si>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</si>
  <si>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</si>
  <si>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</si>
  <si>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</si>
  <si>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</si>
  <si>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</si>
  <si>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</si>
  <si>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</si>
  <si>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</si>
  <si>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</si>
  <si>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</si>
  <si>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</si>
  <si>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</si>
  <si>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</si>
  <si>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</si>
  <si>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</si>
  <si>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</si>
  <si>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</si>
  <si>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</si>
  <si>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</si>
  <si>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</si>
  <si>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</si>
  <si>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</si>
  <si>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</si>
  <si>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</si>
  <si>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</si>
  <si>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</si>
  <si>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</si>
  <si>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</si>
  <si>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</si>
  <si>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</si>
  <si>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</si>
  <si>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</si>
  <si>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</si>
  <si>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</si>
  <si>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</si>
  <si>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</si>
  <si>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</si>
  <si>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</si>
  <si>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</si>
  <si>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</si>
  <si>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</si>
  <si>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</si>
  <si>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</si>
  <si>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</si>
  <si>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</si>
  <si>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</si>
  <si>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</si>
  <si>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</si>
  <si>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</si>
  <si>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</si>
  <si>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</si>
  <si>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</si>
  <si>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</si>
  <si>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</si>
  <si>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</si>
  <si>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</si>
  <si>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</si>
  <si>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</si>
  <si>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</si>
  <si>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</si>
  <si>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</si>
  <si>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</si>
  <si>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</si>
  <si>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</si>
  <si>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</si>
  <si>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</si>
  <si>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</si>
  <si>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</si>
  <si>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</si>
  <si>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</si>
  <si>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</si>
  <si>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</si>
  <si>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</si>
  <si>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</si>
  <si>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</si>
  <si>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</si>
  <si>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</si>
  <si>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</si>
  <si>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</si>
  <si>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</si>
  <si>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</si>
  <si>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</si>
  <si>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</si>
  <si>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</si>
  <si>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</si>
  <si>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</si>
  <si>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</si>
  <si>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</si>
  <si>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</si>
  <si>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</si>
  <si>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</si>
  <si>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</si>
  <si>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</si>
  <si>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</si>
  <si>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</si>
  <si>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</si>
  <si>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</si>
  <si>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</si>
  <si>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</si>
  <si>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</si>
  <si>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</si>
  <si>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</si>
  <si>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</si>
  <si>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</si>
  <si>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</si>
  <si>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</si>
  <si>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</si>
  <si>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</si>
  <si>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</si>
  <si>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</si>
  <si>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</si>
  <si>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</si>
  <si>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</si>
  <si>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</si>
  <si>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</si>
  <si>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</si>
  <si>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</si>
  <si>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</si>
  <si>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</si>
  <si>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</si>
  <si>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</si>
  <si>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</si>
  <si>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</si>
  <si>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</si>
  <si>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</si>
  <si>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</si>
  <si>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</si>
  <si>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</si>
  <si>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</si>
  <si>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</si>
  <si>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</si>
  <si>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</si>
  <si>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</si>
  <si>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</si>
  <si>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</si>
  <si>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</si>
  <si>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</si>
  <si>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</si>
  <si>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</si>
  <si>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</si>
  <si>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</si>
  <si>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</si>
  <si>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</si>
  <si>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</si>
  <si>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</si>
  <si>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</si>
  <si>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</si>
  <si>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</si>
  <si>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</si>
  <si>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</si>
  <si>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</si>
  <si>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</si>
  <si>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</si>
  <si>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</si>
  <si>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</si>
  <si>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</si>
  <si>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</si>
  <si>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</si>
  <si>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</si>
  <si>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</si>
  <si>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</si>
  <si>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</si>
  <si>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</si>
  <si>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</si>
  <si>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</si>
  <si>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</si>
  <si>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</si>
  <si>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</si>
  <si>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</si>
  <si>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</si>
  <si>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</si>
  <si>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</si>
  <si>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</si>
  <si>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</si>
  <si>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</si>
  <si>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</si>
  <si>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</si>
  <si>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</si>
  <si>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</si>
  <si>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</si>
  <si>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</si>
  <si>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</si>
  <si>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</si>
  <si>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</si>
  <si>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</si>
  <si>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</si>
  <si>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</si>
  <si>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</si>
  <si>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</si>
  <si>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</si>
  <si>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</si>
  <si>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</si>
  <si>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</si>
  <si>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</si>
  <si>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</si>
  <si>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</si>
  <si>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</si>
  <si>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</si>
  <si>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</si>
  <si>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</si>
  <si>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</si>
  <si>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</si>
  <si>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</si>
  <si>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</si>
  <si>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</si>
  <si>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</si>
  <si>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</si>
  <si>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</si>
  <si>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</si>
  <si>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</si>
  <si>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</si>
  <si>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</si>
  <si>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</si>
  <si>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</si>
  <si>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</si>
  <si>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</si>
  <si>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</si>
  <si>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</si>
  <si>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</si>
  <si>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</si>
  <si>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</si>
  <si>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</si>
  <si>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</si>
  <si>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</si>
  <si>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</si>
  <si>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</si>
  <si>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</si>
  <si>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</si>
  <si>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</si>
  <si>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</si>
  <si>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</si>
  <si>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</si>
  <si>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</si>
  <si>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</si>
  <si>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</si>
  <si>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</si>
  <si>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</si>
  <si>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</si>
  <si>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</si>
  <si>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</si>
  <si>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</si>
  <si>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</si>
  <si>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</si>
  <si>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</si>
  <si>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</si>
  <si>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</si>
  <si>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</si>
  <si>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</si>
  <si>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</si>
  <si>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</si>
  <si>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</si>
  <si>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</si>
  <si>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</si>
  <si>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</si>
  <si>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</si>
  <si>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</si>
  <si>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</si>
  <si>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</si>
  <si>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</si>
  <si>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</si>
  <si>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</si>
  <si>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</si>
  <si>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</si>
  <si>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</si>
  <si>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</si>
  <si>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</si>
  <si>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</si>
  <si>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</si>
  <si>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</si>
  <si>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</si>
  <si>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</si>
  <si>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</si>
  <si>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</si>
  <si>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</si>
  <si>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</si>
  <si>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</si>
  <si>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</si>
  <si>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</si>
  <si>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</si>
  <si>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</si>
  <si>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</si>
  <si>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</si>
  <si>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</si>
  <si>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</si>
  <si>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</si>
  <si>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</si>
  <si>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</si>
  <si>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</si>
  <si>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</si>
  <si>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</si>
  <si>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</si>
  <si>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</si>
  <si>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</si>
  <si>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</si>
  <si>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</si>
  <si>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</si>
  <si>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</si>
  <si>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</si>
  <si>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</si>
  <si>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</si>
  <si>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</si>
  <si>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</si>
  <si>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</si>
  <si>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</si>
  <si>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</si>
  <si>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</si>
  <si>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</si>
  <si>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</si>
  <si>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</si>
  <si>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</si>
  <si>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</si>
  <si>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</si>
  <si>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</si>
  <si>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</si>
  <si>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</si>
  <si>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</si>
  <si>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</si>
  <si>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</si>
  <si>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</si>
  <si>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</si>
  <si>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</si>
  <si>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</si>
  <si>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</si>
  <si>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</si>
  <si>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</si>
  <si>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</si>
  <si>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</si>
  <si>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</si>
  <si>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</si>
  <si>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</si>
  <si>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</si>
  <si>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</si>
  <si>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</si>
  <si>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</si>
  <si>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</si>
  <si>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</si>
  <si>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</si>
  <si>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</si>
  <si>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</si>
  <si>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</si>
  <si>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</si>
  <si>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</si>
  <si>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</si>
  <si>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</si>
  <si>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</si>
  <si>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</si>
  <si>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</si>
  <si>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</si>
  <si>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</si>
  <si>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</si>
  <si>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</si>
  <si>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</si>
  <si>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</si>
  <si>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</si>
  <si>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</si>
  <si>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</si>
  <si>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</si>
  <si>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</si>
  <si>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</si>
  <si>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</si>
  <si>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</si>
  <si>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</si>
  <si>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</si>
  <si>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</si>
  <si>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</si>
  <si>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</si>
  <si>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</si>
  <si>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</si>
  <si>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</si>
  <si>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</si>
  <si>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</si>
  <si>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</si>
  <si>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</si>
  <si>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</si>
  <si>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</si>
  <si>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</si>
  <si>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</si>
  <si>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</si>
  <si>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</si>
  <si>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</si>
  <si>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</si>
  <si>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</si>
  <si>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</si>
  <si>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</si>
  <si>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</si>
  <si>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</si>
  <si>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</si>
  <si>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</si>
  <si>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</si>
  <si>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</si>
  <si>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</si>
  <si>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</si>
  <si>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</si>
  <si>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</si>
  <si>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</si>
  <si>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</si>
  <si>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</si>
  <si>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</si>
  <si>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</si>
  <si>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</si>
  <si>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</si>
  <si>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</si>
  <si>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</si>
  <si>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</si>
  <si>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</si>
  <si>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</si>
  <si>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</si>
  <si>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</si>
  <si>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</si>
  <si>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</si>
  <si>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</si>
  <si>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</si>
  <si>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</si>
  <si>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</si>
  <si>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</si>
  <si>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</si>
  <si>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</si>
  <si>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</si>
  <si>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</si>
  <si>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</si>
  <si>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</si>
  <si>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</si>
  <si>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</si>
  <si>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</si>
  <si>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</si>
  <si>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</si>
  <si>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</si>
  <si>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</si>
  <si>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</si>
  <si>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</si>
  <si>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</si>
  <si>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</si>
  <si>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</si>
  <si>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</si>
  <si>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</si>
  <si>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</si>
  <si>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</si>
  <si>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</si>
  <si>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</si>
  <si>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</si>
  <si>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</si>
  <si>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</si>
  <si>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</si>
  <si>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</si>
  <si>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</si>
  <si>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</si>
  <si>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</si>
  <si>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</si>
  <si>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</si>
  <si>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</si>
  <si>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</si>
  <si>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</si>
  <si>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</si>
  <si>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</si>
  <si>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</si>
  <si>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</si>
  <si>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</si>
  <si>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</si>
  <si>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</si>
  <si>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</si>
  <si>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</si>
  <si>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</si>
  <si>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</si>
  <si>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</si>
  <si>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</si>
  <si>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</si>
  <si>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</si>
  <si>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</si>
  <si>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</si>
  <si>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</si>
  <si>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</si>
  <si>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</si>
  <si>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</si>
  <si>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</si>
  <si>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</si>
  <si>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</si>
  <si>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</si>
  <si>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</si>
  <si>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</si>
  <si>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</si>
  <si>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</si>
  <si>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</si>
  <si>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</si>
  <si>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</si>
  <si>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</si>
  <si>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</si>
  <si>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</si>
  <si>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</si>
  <si>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</si>
  <si>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</si>
  <si>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</si>
  <si>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</si>
  <si>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</si>
  <si>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</si>
  <si>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</si>
  <si>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</si>
  <si>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</si>
  <si>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</si>
  <si>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</si>
  <si>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</si>
  <si>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</si>
  <si>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</si>
  <si>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</si>
  <si>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</si>
  <si>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</si>
  <si>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</si>
  <si>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</si>
  <si>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</si>
  <si>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</si>
  <si>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</si>
  <si>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</si>
  <si>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</si>
  <si>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</si>
  <si>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</si>
  <si>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</si>
  <si>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</si>
  <si>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</si>
  <si>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</si>
  <si>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</si>
  <si>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</si>
  <si>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</si>
  <si>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</si>
  <si>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</si>
  <si>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</si>
  <si>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</si>
  <si>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</si>
  <si>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</si>
  <si>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</si>
  <si>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</si>
  <si>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</si>
  <si>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</si>
  <si>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</si>
  <si>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</si>
  <si>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</si>
  <si>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</si>
  <si>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</si>
  <si>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</si>
  <si>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</si>
  <si>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</si>
  <si>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</si>
  <si>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</si>
  <si>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</si>
  <si>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</si>
  <si>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</si>
  <si>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</si>
  <si>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</si>
  <si>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</si>
  <si>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</si>
  <si>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</si>
  <si>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</si>
  <si>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</si>
  <si>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</si>
  <si>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</si>
  <si>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</si>
  <si>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</si>
  <si>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</si>
  <si>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</si>
  <si>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</si>
  <si>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</si>
  <si>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</si>
  <si>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</si>
  <si>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</si>
  <si>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</si>
  <si>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</si>
  <si>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</si>
  <si>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</si>
  <si>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</si>
  <si>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</si>
  <si>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</si>
  <si>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</si>
  <si>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</si>
  <si>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</si>
  <si>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</si>
  <si>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</si>
  <si>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</si>
  <si>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</si>
  <si>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</si>
  <si>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</si>
  <si>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</si>
  <si>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</si>
  <si>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</si>
  <si>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</si>
  <si>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</si>
  <si>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</si>
  <si>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</si>
  <si>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</si>
  <si>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</si>
  <si>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</si>
  <si>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</si>
  <si>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</si>
  <si>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</si>
  <si>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</si>
  <si>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</si>
  <si>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</si>
  <si>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</si>
  <si>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</si>
  <si>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</si>
  <si>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</si>
  <si>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</si>
  <si>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</si>
  <si>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</si>
  <si>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</si>
  <si>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</si>
  <si>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</si>
  <si>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</si>
  <si>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</si>
  <si>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</si>
  <si>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</si>
  <si>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</si>
  <si>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</si>
  <si>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</si>
  <si>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</si>
  <si>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</si>
  <si>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</si>
  <si>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</si>
  <si>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</si>
  <si>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</si>
  <si>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</si>
  <si>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</si>
  <si>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</si>
  <si>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</si>
  <si>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</si>
  <si>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</si>
  <si>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</si>
  <si>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</si>
  <si>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</si>
  <si>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</si>
  <si>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</si>
  <si>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</si>
  <si>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</si>
  <si>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</si>
  <si>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</si>
  <si>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</si>
  <si>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</si>
  <si>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</si>
  <si>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</si>
  <si>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</si>
  <si>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</si>
  <si>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</si>
  <si>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</si>
  <si>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</si>
  <si>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</si>
  <si>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</si>
  <si>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</si>
  <si>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</si>
  <si>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</si>
  <si>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</si>
  <si>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</si>
  <si>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</si>
  <si>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</si>
  <si>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</si>
  <si>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</si>
  <si>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</si>
  <si>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</si>
  <si>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</si>
  <si>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</si>
  <si>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</si>
  <si>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</si>
  <si>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</si>
  <si>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</si>
  <si>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</si>
  <si>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</si>
  <si>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</si>
  <si>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</si>
  <si>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</si>
  <si>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</si>
  <si>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</si>
  <si>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</si>
  <si>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</si>
  <si>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</si>
  <si>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</si>
  <si>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</si>
  <si>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</si>
  <si>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</si>
  <si>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</si>
  <si>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</si>
  <si>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</si>
  <si>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</si>
  <si>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</si>
  <si>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</si>
  <si>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</si>
  <si>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</si>
  <si>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</si>
  <si>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</si>
  <si>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</si>
  <si>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</si>
  <si>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</si>
  <si>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</si>
  <si>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</si>
  <si>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</si>
  <si>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</si>
  <si>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</si>
  <si>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</si>
  <si>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</si>
  <si>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</si>
  <si>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</si>
  <si>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</si>
  <si>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</si>
  <si>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</si>
  <si>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</si>
  <si>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</si>
  <si>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</si>
  <si>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</si>
  <si>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</si>
  <si>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</si>
  <si>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</si>
  <si>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</si>
  <si>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</si>
  <si>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</si>
  <si>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</si>
  <si>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</si>
  <si>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</si>
  <si>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</si>
  <si>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</si>
  <si>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</si>
  <si>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</si>
  <si>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</si>
  <si>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</si>
  <si>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</si>
  <si>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</si>
  <si>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</si>
  <si>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</si>
  <si>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</si>
  <si>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</si>
  <si>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</si>
  <si>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</si>
  <si>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</si>
  <si>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</si>
  <si>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</si>
  <si>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</si>
  <si>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</si>
  <si>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</si>
  <si>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</si>
  <si>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</si>
  <si>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</si>
  <si>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</si>
  <si>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</si>
  <si>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</si>
  <si>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</si>
  <si>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</si>
  <si>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</si>
  <si>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</si>
  <si>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</si>
  <si>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</si>
  <si>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</si>
  <si>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</si>
  <si>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</si>
  <si>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</si>
  <si>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</si>
  <si>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</si>
  <si>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</si>
  <si>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</si>
  <si>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</si>
  <si>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</si>
  <si>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</si>
  <si>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</si>
  <si>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</si>
  <si>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</si>
  <si>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</si>
  <si>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</si>
  <si>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</si>
  <si>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</si>
  <si>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</si>
  <si>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</si>
  <si>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</si>
  <si>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</si>
  <si>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</si>
  <si>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</si>
  <si>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</si>
  <si>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</si>
  <si>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</si>
  <si>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</si>
  <si>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</si>
  <si>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</si>
  <si>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</si>
  <si>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</si>
  <si>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</si>
  <si>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</si>
  <si>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</si>
  <si>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</si>
  <si>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</si>
  <si>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</si>
  <si>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</si>
  <si>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</si>
  <si>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</si>
  <si>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</si>
  <si>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</si>
  <si>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</si>
  <si>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</si>
  <si>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</si>
  <si>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</si>
  <si>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</si>
  <si>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</si>
  <si>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</si>
  <si>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</si>
  <si>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</si>
  <si>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</si>
  <si>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</si>
  <si>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</si>
  <si>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</si>
  <si>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</si>
  <si>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</si>
  <si>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</si>
  <si>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</si>
  <si>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</si>
  <si>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</si>
  <si>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</si>
  <si>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</si>
  <si>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</si>
  <si>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</si>
  <si>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</si>
  <si>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</si>
  <si>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</si>
  <si>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</si>
  <si>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</si>
  <si>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</si>
  <si>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</si>
  <si>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</si>
  <si>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</si>
  <si>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</si>
  <si>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</si>
  <si>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</si>
  <si>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</si>
  <si>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</si>
  <si>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</si>
  <si>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</si>
  <si>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</si>
  <si>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</si>
  <si>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</si>
  <si>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</si>
  <si>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</si>
  <si>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</si>
  <si>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</si>
  <si>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</si>
  <si>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</si>
  <si>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</si>
  <si>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</si>
  <si>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</si>
  <si>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</si>
  <si>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</si>
  <si>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</si>
  <si>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</si>
  <si>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</si>
  <si>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</si>
  <si>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</si>
  <si>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</si>
  <si>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</si>
  <si>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</si>
  <si>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</si>
  <si>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</si>
  <si>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</si>
  <si>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</si>
  <si>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</si>
  <si>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</si>
  <si>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</si>
  <si>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</si>
  <si>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</si>
  <si>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</si>
  <si>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</si>
  <si>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</si>
  <si>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</si>
  <si>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</si>
  <si>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</si>
  <si>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</si>
  <si>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</si>
  <si>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</si>
  <si>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</si>
  <si>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</si>
  <si>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</si>
  <si>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</si>
  <si>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</si>
  <si>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</si>
  <si>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</si>
  <si>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</si>
  <si>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</si>
  <si>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</si>
  <si>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</si>
  <si>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</si>
  <si>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</si>
  <si>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</si>
  <si>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</si>
  <si>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</si>
  <si>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</si>
  <si>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</si>
  <si>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</si>
  <si>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</si>
  <si>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</si>
  <si>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</si>
  <si>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</si>
  <si>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</si>
  <si>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</si>
  <si>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</si>
  <si>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</si>
  <si>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</si>
  <si>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</si>
  <si>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</si>
  <si>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</si>
  <si>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</si>
  <si>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</si>
  <si>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</si>
  <si>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</si>
  <si>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</si>
  <si>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</si>
  <si>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</si>
  <si>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</si>
  <si>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</si>
  <si>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</si>
  <si>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</si>
  <si>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</si>
  <si>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</si>
  <si>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</si>
  <si>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</si>
  <si>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</si>
  <si>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</si>
  <si>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</si>
  <si>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</si>
  <si>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</si>
  <si>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</si>
  <si>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</si>
  <si>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</si>
  <si>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</si>
  <si>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</si>
  <si>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</si>
  <si>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</si>
  <si>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</si>
  <si>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</si>
  <si>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</si>
  <si>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</si>
  <si>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</si>
  <si>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</si>
  <si>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</si>
  <si>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</si>
  <si>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</si>
  <si>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</si>
  <si>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</si>
  <si>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</si>
  <si>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</si>
  <si>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</si>
  <si>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</si>
  <si>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</si>
  <si>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</si>
  <si>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</si>
  <si>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</si>
  <si>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</si>
  <si>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</si>
  <si>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</si>
  <si>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</si>
  <si>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</si>
  <si>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</si>
  <si>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</si>
  <si>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</si>
  <si>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</si>
  <si>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</si>
  <si>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</si>
  <si>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</si>
  <si>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</si>
  <si>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</si>
  <si>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</si>
  <si>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</si>
  <si>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</si>
  <si>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</si>
  <si>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</si>
  <si>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</si>
  <si>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</si>
  <si>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</si>
  <si>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</si>
  <si>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</si>
  <si>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</si>
  <si>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</si>
  <si>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</si>
  <si>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</si>
  <si>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</si>
  <si>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</si>
  <si>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</si>
  <si>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</si>
  <si>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</si>
  <si>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</si>
  <si>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</si>
  <si>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</si>
  <si>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</si>
  <si>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</si>
  <si>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</si>
  <si>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</si>
  <si>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</si>
  <si>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</si>
  <si>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</si>
  <si>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</si>
  <si>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</si>
  <si>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</si>
  <si>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</si>
  <si>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</si>
  <si>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</si>
  <si>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</si>
  <si>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</si>
  <si>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</si>
  <si>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</si>
  <si>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</si>
  <si>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</si>
  <si>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</si>
  <si>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</si>
  <si>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</si>
  <si>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</si>
  <si>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</si>
  <si>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</si>
  <si>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</si>
  <si>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</si>
  <si>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</si>
  <si>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</si>
  <si>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</si>
  <si>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</si>
  <si>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</si>
  <si>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</si>
  <si>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</si>
  <si>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</si>
  <si>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</si>
  <si>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</si>
  <si>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</si>
  <si>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</si>
  <si>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</si>
  <si>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</si>
  <si>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</si>
  <si>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</si>
  <si>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</si>
  <si>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</si>
  <si>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</si>
  <si>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</si>
  <si>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</si>
  <si>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</si>
  <si>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</si>
  <si>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</si>
  <si>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</si>
  <si>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</si>
  <si>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</si>
  <si>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</si>
  <si>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</si>
  <si>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</si>
  <si>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</si>
  <si>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</si>
  <si>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</si>
  <si>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</si>
  <si>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</si>
  <si>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</si>
  <si>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</si>
  <si>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</si>
  <si>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</si>
  <si>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</si>
  <si>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</si>
  <si>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</si>
  <si>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</si>
  <si>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</si>
  <si>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</si>
  <si>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</si>
  <si>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</si>
  <si>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</si>
  <si>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</si>
  <si>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</si>
  <si>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</si>
  <si>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</si>
  <si>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</si>
  <si>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</si>
  <si>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</si>
  <si>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</si>
  <si>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</si>
  <si>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</si>
  <si>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</si>
  <si>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</si>
  <si>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</si>
  <si>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</si>
  <si>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</si>
  <si>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</si>
  <si>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</si>
  <si>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</si>
  <si>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</si>
  <si>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</si>
  <si>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</si>
  <si>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</si>
  <si>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</si>
  <si>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</si>
  <si>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</si>
  <si>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</si>
  <si>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</si>
  <si>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</si>
  <si>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</si>
  <si>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</si>
  <si>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</si>
  <si>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</si>
  <si>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</si>
  <si>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</si>
  <si>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</si>
  <si>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</si>
  <si>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</si>
  <si>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</si>
  <si>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</si>
  <si>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</si>
  <si>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</si>
  <si>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</si>
  <si>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</si>
  <si>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</si>
  <si>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</si>
  <si>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</si>
  <si>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</si>
  <si>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</si>
  <si>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</si>
  <si>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</si>
  <si>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</si>
  <si>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</si>
  <si>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</si>
  <si>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</si>
  <si>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</si>
  <si>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</si>
  <si>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</si>
  <si>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</si>
  <si>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</si>
  <si>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</si>
  <si>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</si>
  <si>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</si>
  <si>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</si>
  <si>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</si>
  <si>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</si>
  <si>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</si>
  <si>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</si>
  <si>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</si>
  <si>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</si>
  <si>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</si>
  <si>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</si>
  <si>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</si>
  <si>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</si>
  <si>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</si>
  <si>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</si>
  <si>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</si>
  <si>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</si>
  <si>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</si>
  <si>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</si>
  <si>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</si>
  <si>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</si>
  <si>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</si>
  <si>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</si>
  <si>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</si>
  <si>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</si>
  <si>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</si>
  <si>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</si>
  <si>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</si>
  <si>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</si>
  <si>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</si>
  <si>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</si>
  <si>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</si>
  <si>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</si>
  <si>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</si>
  <si>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</si>
  <si>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</si>
  <si>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</si>
  <si>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</si>
  <si>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</si>
  <si>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</si>
  <si>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</si>
  <si>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</si>
  <si>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</si>
  <si>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</si>
  <si>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</si>
  <si>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</si>
  <si>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</si>
  <si>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</si>
  <si>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</si>
  <si>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</si>
  <si>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</si>
  <si>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</si>
  <si>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</si>
  <si>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</si>
  <si>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</si>
  <si>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</si>
  <si>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</si>
  <si>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</si>
  <si>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</si>
  <si>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</si>
  <si>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</si>
  <si>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</si>
  <si>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</si>
  <si>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</si>
  <si>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</si>
  <si>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</si>
  <si>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</si>
  <si>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</si>
  <si>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</si>
  <si>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</si>
  <si>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</si>
  <si>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</si>
  <si>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</si>
  <si>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</si>
  <si>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</si>
  <si>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</si>
  <si>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</si>
  <si>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</si>
  <si>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</si>
  <si>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</si>
  <si>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</si>
  <si>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</si>
  <si>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</si>
  <si>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</si>
  <si>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</si>
  <si>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</si>
  <si>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</si>
  <si>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</si>
  <si>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</si>
  <si>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</si>
  <si>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</si>
  <si>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</si>
  <si>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</si>
  <si>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</si>
  <si>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</si>
  <si>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</si>
  <si>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</si>
  <si>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</si>
  <si>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</si>
  <si>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</si>
  <si>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</si>
  <si>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</si>
  <si>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</si>
  <si>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</si>
  <si>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</si>
  <si>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</si>
  <si>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</si>
  <si>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</si>
  <si>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</si>
  <si>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</si>
  <si>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</si>
  <si>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</si>
  <si>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</si>
  <si>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</si>
  <si>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</si>
  <si>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</si>
  <si>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</si>
  <si>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</si>
  <si>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</si>
  <si>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</si>
  <si>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</si>
  <si>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</si>
  <si>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</si>
  <si>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</si>
  <si>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</si>
  <si>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</si>
  <si>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</si>
  <si>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</si>
  <si>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</si>
  <si>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</si>
  <si>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</si>
  <si>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</si>
  <si>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</si>
  <si>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</si>
  <si>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</si>
  <si>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</si>
  <si>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</si>
  <si>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</si>
  <si>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</si>
  <si>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</si>
  <si>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</si>
  <si>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</si>
  <si>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</si>
  <si>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</si>
  <si>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</si>
  <si>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</si>
  <si>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</si>
  <si>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</si>
  <si>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</si>
  <si>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</si>
  <si>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</si>
  <si>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</si>
  <si>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</si>
  <si>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</si>
  <si>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</si>
  <si>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</si>
  <si>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</si>
  <si>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</si>
  <si>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</si>
  <si>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</si>
  <si>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</si>
  <si>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</si>
  <si>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</si>
  <si>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</si>
  <si>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</si>
  <si>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</si>
  <si>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</si>
  <si>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</si>
  <si>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</si>
  <si>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</si>
  <si>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</si>
  <si>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</si>
  <si>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</si>
  <si>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</si>
  <si>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</si>
  <si>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</si>
  <si>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</si>
  <si>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</si>
  <si>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</si>
  <si>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</si>
  <si>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</si>
  <si>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</si>
  <si>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</si>
  <si>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</si>
  <si>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</si>
  <si>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</si>
  <si>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</si>
  <si>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</si>
  <si>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</si>
  <si>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</si>
  <si>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</si>
  <si>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</si>
  <si>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</si>
  <si>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</si>
  <si>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</si>
  <si>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</si>
  <si>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</si>
  <si>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</si>
  <si>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</si>
  <si>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</si>
  <si>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</si>
  <si>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</si>
  <si>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</si>
  <si>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</si>
  <si>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</si>
  <si>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</si>
  <si>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</si>
  <si>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</si>
  <si>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</si>
  <si>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</si>
  <si>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</si>
  <si>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</si>
  <si>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</si>
  <si>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</si>
  <si>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</si>
  <si>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</si>
  <si>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</si>
  <si>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</si>
  <si>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</si>
  <si>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</si>
  <si>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</si>
  <si>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</si>
  <si>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</si>
  <si>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</si>
  <si>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</si>
  <si>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</si>
  <si>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</si>
  <si>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</si>
  <si>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</si>
  <si>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</si>
  <si>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</si>
  <si>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</si>
  <si>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</si>
  <si>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</si>
  <si>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</si>
  <si>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</si>
  <si>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</si>
  <si>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</si>
  <si>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</si>
  <si>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</si>
  <si>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</si>
  <si>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</si>
  <si>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</si>
  <si>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</si>
  <si>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</si>
  <si>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</si>
  <si>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</si>
  <si>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</si>
  <si>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</si>
  <si>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</si>
  <si>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</si>
  <si>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</si>
  <si>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</si>
  <si>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</si>
  <si>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</si>
  <si>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</si>
  <si>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</si>
  <si>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</si>
  <si>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</si>
  <si>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</si>
  <si>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</si>
  <si>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</si>
  <si>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</si>
  <si>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</si>
  <si>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</si>
  <si>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</si>
  <si>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</si>
  <si>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</si>
  <si>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</si>
  <si>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</si>
  <si>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</si>
  <si>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</si>
  <si>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</si>
  <si>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</si>
  <si>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</si>
  <si>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</si>
  <si>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</si>
  <si>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</si>
  <si>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</si>
  <si>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</si>
  <si>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</si>
  <si>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</si>
  <si>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</si>
  <si>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</si>
  <si>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</si>
  <si>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</si>
  <si>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</si>
  <si>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</si>
  <si>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</si>
  <si>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</si>
  <si>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</si>
  <si>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</si>
  <si>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</si>
  <si>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</si>
  <si>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</si>
  <si>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</si>
  <si>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</si>
  <si>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</si>
  <si>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</si>
  <si>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</si>
  <si>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</si>
  <si>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</si>
  <si>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</si>
  <si>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</si>
  <si>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</si>
  <si>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</si>
  <si>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</si>
  <si>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</si>
  <si>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</si>
  <si>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</si>
  <si>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</si>
  <si>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</si>
  <si>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</si>
  <si>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</si>
  <si>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</si>
  <si>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</si>
  <si>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</si>
  <si>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</si>
  <si>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</si>
  <si>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</si>
  <si>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</si>
  <si>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</si>
  <si>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</si>
  <si>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</si>
  <si>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</si>
  <si>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</si>
  <si>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</si>
  <si>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</si>
  <si>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</si>
  <si>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</si>
  <si>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</si>
  <si>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</si>
  <si>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</si>
  <si>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</si>
  <si>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</si>
  <si>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</si>
  <si>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</si>
  <si>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</si>
  <si>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</si>
  <si>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</si>
  <si>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</si>
  <si>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</si>
  <si>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</si>
  <si>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</si>
  <si>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</si>
  <si>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</si>
  <si>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</si>
  <si>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</si>
  <si>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</si>
  <si>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</si>
  <si>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</si>
  <si>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</si>
  <si>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</si>
  <si>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</si>
  <si>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</si>
  <si>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</si>
  <si>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</si>
  <si>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</si>
  <si>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</si>
  <si>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</si>
  <si>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</si>
  <si>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</si>
  <si>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</si>
  <si>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</si>
  <si>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</si>
  <si>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</si>
  <si>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</si>
  <si>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</si>
  <si>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</si>
  <si>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</si>
  <si>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</si>
  <si>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</si>
  <si>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</si>
  <si>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</si>
  <si>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</si>
  <si>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</si>
  <si>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</si>
  <si>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</si>
  <si>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</si>
  <si>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</si>
  <si>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</si>
  <si>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</si>
  <si>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</si>
  <si>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</si>
  <si>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</si>
  <si>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</si>
  <si>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</si>
  <si>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</si>
  <si>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</si>
  <si>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</si>
  <si>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</si>
  <si>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</si>
  <si>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</si>
  <si>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</si>
  <si>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</si>
  <si>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</si>
  <si>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</si>
  <si>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</si>
  <si>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</si>
  <si>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</si>
  <si>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</si>
  <si>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</si>
  <si>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</si>
  <si>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</si>
  <si>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</si>
  <si>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</si>
  <si>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</si>
  <si>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</si>
  <si>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</si>
  <si>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</si>
  <si>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</si>
  <si>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</si>
  <si>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</si>
  <si>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</si>
  <si>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</si>
  <si>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</si>
  <si>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</si>
  <si>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</si>
  <si>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</si>
  <si>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</si>
  <si>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</si>
  <si>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</si>
  <si>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</si>
  <si>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</si>
  <si>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</si>
  <si>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</si>
  <si>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</si>
  <si>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</si>
  <si>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</si>
  <si>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</si>
  <si>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</si>
  <si>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</si>
  <si>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</si>
  <si>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</si>
  <si>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</si>
  <si>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</si>
  <si>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</si>
  <si>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</si>
  <si>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</si>
  <si>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</si>
  <si>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</si>
  <si>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</si>
  <si>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</si>
  <si>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</si>
  <si>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</si>
  <si>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</si>
  <si>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</si>
  <si>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</si>
  <si>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</si>
  <si>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</si>
  <si>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</si>
  <si>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</si>
  <si>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</si>
  <si>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</si>
  <si>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</si>
  <si>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</si>
  <si>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</si>
  <si>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</si>
  <si>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</si>
  <si>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</si>
  <si>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</si>
  <si>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</si>
  <si>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</si>
  <si>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</si>
  <si>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</si>
  <si>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</si>
  <si>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</si>
  <si>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</si>
  <si>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</si>
  <si>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</si>
  <si>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</si>
  <si>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</si>
  <si>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</si>
  <si>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</si>
  <si>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</si>
  <si>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</si>
  <si>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</si>
  <si>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</si>
  <si>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</si>
  <si>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</si>
  <si>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</si>
  <si>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</si>
  <si>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</si>
  <si>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</si>
  <si>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</si>
  <si>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</si>
  <si>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</si>
  <si>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</si>
  <si>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</si>
  <si>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</si>
  <si>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</si>
  <si>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</si>
  <si>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</si>
  <si>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</si>
  <si>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</si>
  <si>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</si>
  <si>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</si>
  <si>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</si>
  <si>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</si>
  <si>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</si>
  <si>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</si>
  <si>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</si>
  <si>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</si>
  <si>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</si>
  <si>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</si>
  <si>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</si>
  <si>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</si>
  <si>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</si>
  <si>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</si>
  <si>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</si>
  <si>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</si>
  <si>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</si>
  <si>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</si>
  <si>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</si>
  <si>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</si>
  <si>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</si>
  <si>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</si>
  <si>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</si>
  <si>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</si>
  <si>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</si>
  <si>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</si>
  <si>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</si>
  <si>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</si>
  <si>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</si>
  <si>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</si>
  <si>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</si>
  <si>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</si>
  <si>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</si>
  <si>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</si>
  <si>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</si>
  <si>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</si>
  <si>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</si>
  <si>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</si>
  <si>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</si>
  <si>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</si>
  <si>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</si>
  <si>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</si>
  <si>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</si>
  <si>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</si>
  <si>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</si>
  <si>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</si>
  <si>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</si>
  <si>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</si>
  <si>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</si>
  <si>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</si>
  <si>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</si>
  <si>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</si>
  <si>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</si>
  <si>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</si>
  <si>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</si>
  <si>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</si>
  <si>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</si>
  <si>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</si>
  <si>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</si>
  <si>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</si>
  <si>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</si>
  <si>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</si>
  <si>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</si>
  <si>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</si>
  <si>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</si>
  <si>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</si>
  <si>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</si>
  <si>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</si>
  <si>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</si>
  <si>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</si>
  <si>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</si>
  <si>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</si>
  <si>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</si>
  <si>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</si>
  <si>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</si>
  <si>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</si>
  <si>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</si>
  <si>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</si>
  <si>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</si>
  <si>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</si>
  <si>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</si>
  <si>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</si>
  <si>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</si>
  <si>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</si>
  <si>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</si>
  <si>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</si>
  <si>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</si>
  <si>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</si>
  <si>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</si>
  <si>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</si>
  <si>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</si>
  <si>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</si>
  <si>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</si>
  <si>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</si>
  <si>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</si>
  <si>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</si>
  <si>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</si>
  <si>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</si>
  <si>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</si>
  <si>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</si>
  <si>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</si>
  <si>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</si>
  <si>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</si>
  <si>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</si>
  <si>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</si>
  <si>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</si>
  <si>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</si>
  <si>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</si>
  <si>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</si>
  <si>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</si>
  <si>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</si>
  <si>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</si>
  <si>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</si>
  <si>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</si>
  <si>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</si>
  <si>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</si>
  <si>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</si>
  <si>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</si>
  <si>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</si>
  <si>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</si>
  <si>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</si>
  <si>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</si>
  <si>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</si>
  <si>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</si>
  <si>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</si>
  <si>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</si>
  <si>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</si>
  <si>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</si>
  <si>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</si>
  <si>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</si>
  <si>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</si>
  <si>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</si>
  <si>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</si>
  <si>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</si>
  <si>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</si>
  <si>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</si>
  <si>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</si>
  <si>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</si>
  <si>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</si>
  <si>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</si>
  <si>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</si>
  <si>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</si>
  <si>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</si>
  <si>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</si>
  <si>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</si>
  <si>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</si>
  <si>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</si>
  <si>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</si>
  <si>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</si>
  <si>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</si>
  <si>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</si>
  <si>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</si>
  <si>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</si>
  <si>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</si>
  <si>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</si>
  <si>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</si>
  <si>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</si>
  <si>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</si>
  <si>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</si>
  <si>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</si>
  <si>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</si>
  <si>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</si>
  <si>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</si>
  <si>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</si>
  <si>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</si>
  <si>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</si>
  <si>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</si>
  <si>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</si>
  <si>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</si>
  <si>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</si>
  <si>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</si>
  <si>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</si>
  <si>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</si>
  <si>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</si>
  <si>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</si>
  <si>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</si>
  <si>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</si>
  <si>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</si>
  <si>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</si>
  <si>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</si>
  <si>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</si>
  <si>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</si>
  <si>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</si>
  <si>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</si>
  <si>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</si>
  <si>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</si>
  <si>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</si>
  <si>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</si>
  <si>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</si>
  <si>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</si>
  <si>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</si>
  <si>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</si>
  <si>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</si>
  <si>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</si>
  <si>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</si>
  <si>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</si>
  <si>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</si>
  <si>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</si>
  <si>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</si>
  <si>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</si>
  <si>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</si>
  <si>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</si>
  <si>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</si>
  <si>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</si>
  <si>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</si>
  <si>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</si>
  <si>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</si>
  <si>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</si>
  <si>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</si>
  <si>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</si>
  <si>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</si>
  <si>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</si>
  <si>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</si>
  <si>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</si>
  <si>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</si>
  <si>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</si>
  <si>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</si>
  <si>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</si>
  <si>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</si>
  <si>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</si>
  <si>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</si>
  <si>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</si>
  <si>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</si>
  <si>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</si>
  <si>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</si>
  <si>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</si>
  <si>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</si>
  <si>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</si>
  <si>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</si>
  <si>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</si>
  <si>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</si>
  <si>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</si>
  <si>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</si>
  <si>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</si>
  <si>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</si>
  <si>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</si>
  <si>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</si>
  <si>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</si>
  <si>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</si>
  <si>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</si>
  <si>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</si>
  <si>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</si>
  <si>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</si>
  <si>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</si>
  <si>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</si>
  <si>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</si>
  <si>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</si>
  <si>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</si>
  <si>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</si>
  <si>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</si>
  <si>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</si>
  <si>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</si>
  <si>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</si>
  <si>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</si>
  <si>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</si>
  <si>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</si>
  <si>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</si>
  <si>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</si>
  <si>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</si>
  <si>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</si>
  <si>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</si>
  <si>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</si>
  <si>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</si>
  <si>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</si>
  <si>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</si>
  <si>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</si>
  <si>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</si>
  <si>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</si>
  <si>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</si>
  <si>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</si>
  <si>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</si>
  <si>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</si>
  <si>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</si>
  <si>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</si>
  <si>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</si>
  <si>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</si>
  <si>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</si>
  <si>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</si>
  <si>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</si>
  <si>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</si>
  <si>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</si>
  <si>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</si>
  <si>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</si>
  <si>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</si>
  <si>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</si>
  <si>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</si>
  <si>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</si>
  <si>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</si>
  <si>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</si>
  <si>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</si>
  <si>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</si>
  <si>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</si>
  <si>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</si>
  <si>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</si>
  <si>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</si>
  <si>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</si>
  <si>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</si>
  <si>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</si>
  <si>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</si>
  <si>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</si>
  <si>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</si>
  <si>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</si>
  <si>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</si>
  <si>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</si>
  <si>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</si>
  <si>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</si>
  <si>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</si>
  <si>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</si>
  <si>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</si>
  <si>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</si>
  <si>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</si>
  <si>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</si>
  <si>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</si>
  <si>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</si>
  <si>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</si>
  <si>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</si>
  <si>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</si>
  <si>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</si>
  <si>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</si>
  <si>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</si>
  <si>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</si>
  <si>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</si>
  <si>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</si>
  <si>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</si>
  <si>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</si>
  <si>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</si>
  <si>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</si>
  <si>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</si>
  <si>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</si>
  <si>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</si>
  <si>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</si>
  <si>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</si>
  <si>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</si>
  <si>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</si>
  <si>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</si>
  <si>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</si>
  <si>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</si>
  <si>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</si>
  <si>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</si>
  <si>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</si>
  <si>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</si>
  <si>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</si>
  <si>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</si>
  <si>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</si>
  <si>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</si>
  <si>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</si>
  <si>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</si>
  <si>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</si>
  <si>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</si>
  <si>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</si>
  <si>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</si>
  <si>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</si>
  <si>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</si>
  <si>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</si>
  <si>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</si>
  <si>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</si>
  <si>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</si>
  <si>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</si>
  <si>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</si>
  <si>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</si>
  <si>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</si>
  <si>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</si>
  <si>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</si>
  <si>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</si>
  <si>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</si>
  <si>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</si>
  <si>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</si>
  <si>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</si>
  <si>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</si>
  <si>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</si>
  <si>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</si>
  <si>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</si>
  <si>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</si>
  <si>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</si>
  <si>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</si>
  <si>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</si>
  <si>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</si>
  <si>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</si>
  <si>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</si>
  <si>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</si>
  <si>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</si>
  <si>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</si>
  <si>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</si>
  <si>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</si>
  <si>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</si>
  <si>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</si>
  <si>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</si>
  <si>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</si>
  <si>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</si>
  <si>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</si>
  <si>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</si>
  <si>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</si>
  <si>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</si>
  <si>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</si>
  <si>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</si>
  <si>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</si>
  <si>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</si>
  <si>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</si>
  <si>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</si>
  <si>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</si>
  <si>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</si>
  <si>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</si>
  <si>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</si>
  <si>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</si>
  <si>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</si>
  <si>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</si>
  <si>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</si>
  <si>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</si>
  <si>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</si>
  <si>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</si>
  <si>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</si>
  <si>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</si>
  <si>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</si>
  <si>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</si>
  <si>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</si>
  <si>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</si>
  <si>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</si>
  <si>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</si>
  <si>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</si>
  <si>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</si>
  <si>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</si>
  <si>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</si>
  <si>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</si>
  <si>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</si>
  <si>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</si>
  <si>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</si>
  <si>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</si>
  <si>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</si>
  <si>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</si>
  <si>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</si>
  <si>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</si>
  <si>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</si>
  <si>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</si>
  <si>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</si>
  <si>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</si>
  <si>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</si>
  <si>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</si>
  <si>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</si>
  <si>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</si>
  <si>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</si>
  <si>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</si>
  <si>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</si>
  <si>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</si>
  <si>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</si>
  <si>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</si>
  <si>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</si>
  <si>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</si>
  <si>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</si>
  <si>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</si>
  <si>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</si>
  <si>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</si>
  <si>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</si>
  <si>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</si>
  <si>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</si>
  <si>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</si>
  <si>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</si>
  <si>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</si>
  <si>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</si>
  <si>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</si>
  <si>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</si>
  <si>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</si>
  <si>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</si>
  <si>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</si>
  <si>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</si>
  <si>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</si>
  <si>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</si>
  <si>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</si>
  <si>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</si>
  <si>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</si>
  <si>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</si>
  <si>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</si>
  <si>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</si>
  <si>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</si>
  <si>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</si>
  <si>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</si>
  <si>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</si>
  <si>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</si>
  <si>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</si>
  <si>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</si>
  <si>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</si>
  <si>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</si>
  <si>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</si>
  <si>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</si>
  <si>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</si>
  <si>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</si>
  <si>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</si>
  <si>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</si>
  <si>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</si>
  <si>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</si>
  <si>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</si>
  <si>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</si>
  <si>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</si>
  <si>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</si>
  <si>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</si>
  <si>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</si>
  <si>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</si>
  <si>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</si>
  <si>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</si>
  <si>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</si>
  <si>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</si>
  <si>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</si>
  <si>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</si>
  <si>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</si>
  <si>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</si>
  <si>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</si>
  <si>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</si>
  <si>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</si>
  <si>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</si>
  <si>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</si>
  <si>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</si>
  <si>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</si>
  <si>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</si>
  <si>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</si>
  <si>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</si>
  <si>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</si>
  <si>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</si>
  <si>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</si>
  <si>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</si>
  <si>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</si>
  <si>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</si>
  <si>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</si>
  <si>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</si>
  <si>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</si>
  <si>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</si>
  <si>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</si>
  <si>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</si>
  <si>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</si>
  <si>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</si>
  <si>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</si>
  <si>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</si>
  <si>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</si>
  <si>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</si>
  <si>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</si>
  <si>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</si>
  <si>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</si>
  <si>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</si>
  <si>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</si>
  <si>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</si>
  <si>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</si>
  <si>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</si>
  <si>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</si>
  <si>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</si>
  <si>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</si>
  <si>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</si>
  <si>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</si>
  <si>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</si>
  <si>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</si>
  <si>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</si>
  <si>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</si>
  <si>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</si>
  <si>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</si>
  <si>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</si>
  <si>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</si>
  <si>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</si>
  <si>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</si>
  <si>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</si>
  <si>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</si>
  <si>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</si>
  <si>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</si>
  <si>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</si>
  <si>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</si>
  <si>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</si>
  <si>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</si>
  <si>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</si>
  <si>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</si>
  <si>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</si>
  <si>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</si>
  <si>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</si>
  <si>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</si>
  <si>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</si>
  <si>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</si>
  <si>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</si>
  <si>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</si>
  <si>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</si>
  <si>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</si>
  <si>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</si>
  <si>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</si>
  <si>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</si>
  <si>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</si>
  <si>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</si>
  <si>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</si>
  <si>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</si>
  <si>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</si>
  <si>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</si>
  <si>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</si>
  <si>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</si>
  <si>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</si>
  <si>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</si>
  <si>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</si>
  <si>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</si>
  <si>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</si>
  <si>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</si>
  <si>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</si>
  <si>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</si>
  <si>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</si>
  <si>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</si>
  <si>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</si>
  <si>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</si>
  <si>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</si>
  <si>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</si>
  <si>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</si>
  <si>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</si>
  <si>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</si>
  <si>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</si>
  <si>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</si>
  <si>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</si>
  <si>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</si>
  <si>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</si>
  <si>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</si>
  <si>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</si>
  <si>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</si>
  <si>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</si>
  <si>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</si>
  <si>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</si>
  <si>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</si>
  <si>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</si>
  <si>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</si>
  <si>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</si>
  <si>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</si>
  <si>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</si>
  <si>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</si>
  <si>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</si>
  <si>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</si>
  <si>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</si>
  <si>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</si>
  <si>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</si>
  <si>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</si>
  <si>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</si>
  <si>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</si>
  <si>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</si>
  <si>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</si>
  <si>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</si>
  <si>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</si>
  <si>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</si>
  <si>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</si>
  <si>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</si>
  <si>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</si>
  <si>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</si>
  <si>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</si>
  <si>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</si>
  <si>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</si>
  <si>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</si>
  <si>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</si>
  <si>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</si>
  <si>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</si>
  <si>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</si>
  <si>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</si>
  <si>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</si>
  <si>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</si>
  <si>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</si>
  <si>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</si>
  <si>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</si>
  <si>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</si>
  <si>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</si>
  <si>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</si>
  <si>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</si>
  <si>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</si>
  <si>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</si>
  <si>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</si>
  <si>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</si>
  <si>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</si>
  <si>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</si>
  <si>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</si>
  <si>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</si>
  <si>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</si>
  <si>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</si>
  <si>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</si>
  <si>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</si>
  <si>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</si>
  <si>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</si>
  <si>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</si>
  <si>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</si>
  <si>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</si>
  <si>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</si>
  <si>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</si>
  <si>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</si>
  <si>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</si>
  <si>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</si>
  <si>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</si>
  <si>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</si>
  <si>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</si>
  <si>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</si>
  <si>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</si>
  <si>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</si>
  <si>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</si>
  <si>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</si>
  <si>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</si>
  <si>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</si>
  <si>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</si>
  <si>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</si>
  <si>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</si>
  <si>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</si>
  <si>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</si>
  <si>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</si>
  <si>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</si>
  <si>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</si>
  <si>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</si>
  <si>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</si>
  <si>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</si>
  <si>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</si>
  <si>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</si>
  <si>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</si>
  <si>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</si>
  <si>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</si>
  <si>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</si>
  <si>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</si>
  <si>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</si>
  <si>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</si>
  <si>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</si>
  <si>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</si>
  <si>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</si>
  <si>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</si>
  <si>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</si>
  <si>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</si>
  <si>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</si>
  <si>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</si>
  <si>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</si>
  <si>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</si>
  <si>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</si>
  <si>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</si>
  <si>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</si>
  <si>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</si>
  <si>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</si>
  <si>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</si>
  <si>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</si>
  <si>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</si>
  <si>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</si>
  <si>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</si>
  <si>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</si>
  <si>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</si>
  <si>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</si>
  <si>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</si>
  <si>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</si>
  <si>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</si>
  <si>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</si>
  <si>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</si>
  <si>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</si>
  <si>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</si>
  <si>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</si>
  <si>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</si>
  <si>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</si>
  <si>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</si>
  <si>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</si>
  <si>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</si>
  <si>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</si>
  <si>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</si>
  <si>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</si>
  <si>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</si>
  <si>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</si>
  <si>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</si>
  <si>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</si>
  <si>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</si>
  <si>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</si>
  <si>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</si>
  <si>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</si>
  <si>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</si>
  <si>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</si>
  <si>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</si>
  <si>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</si>
  <si>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</si>
  <si>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</si>
  <si>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</si>
  <si>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</si>
  <si>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</si>
  <si>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</si>
  <si>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</si>
  <si>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</si>
  <si>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</si>
  <si>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</si>
  <si>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</si>
  <si>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</si>
  <si>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</si>
  <si>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</si>
  <si>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</si>
  <si>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</si>
  <si>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</si>
  <si>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</si>
  <si>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</si>
  <si>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</si>
  <si>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</si>
  <si>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</si>
  <si>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</si>
  <si>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</si>
  <si>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</si>
  <si>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</si>
  <si>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</si>
  <si>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</si>
  <si>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</si>
  <si>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</si>
  <si>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</si>
  <si>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</si>
  <si>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</si>
  <si>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</si>
  <si>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</si>
  <si>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</si>
  <si>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</si>
  <si>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</si>
  <si>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</si>
  <si>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</si>
  <si>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</si>
  <si>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</si>
  <si>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</si>
  <si>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</si>
  <si>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</si>
  <si>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</si>
  <si>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</si>
  <si>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</si>
  <si>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</si>
  <si>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</si>
  <si>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</si>
  <si>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</si>
  <si>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</si>
  <si>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</si>
  <si>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</si>
  <si>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</si>
  <si>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</si>
  <si>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</si>
  <si>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</si>
  <si>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</si>
  <si>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</si>
  <si>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</si>
  <si>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</si>
  <si>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</si>
  <si>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</si>
  <si>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</si>
  <si>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</si>
  <si>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</si>
  <si>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</si>
  <si>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</si>
  <si>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</si>
  <si>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</si>
  <si>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</si>
  <si>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</si>
  <si>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</si>
  <si>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</si>
  <si>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</si>
  <si>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</si>
  <si>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</si>
  <si>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</si>
  <si>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</si>
  <si>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</si>
  <si>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</si>
  <si>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</si>
  <si>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</si>
  <si>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</si>
  <si>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</si>
  <si>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</si>
  <si>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</si>
  <si>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</si>
  <si>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</si>
  <si>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</si>
  <si>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</si>
  <si>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</si>
  <si>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</si>
  <si>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</si>
  <si>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</si>
  <si>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</si>
  <si>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</si>
  <si>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</si>
  <si>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</si>
  <si>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</si>
  <si>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</si>
  <si>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</si>
  <si>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</si>
  <si>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</si>
  <si>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</si>
  <si>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</si>
  <si>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</si>
  <si>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</si>
  <si>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</si>
  <si>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</si>
  <si>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</si>
  <si>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</si>
  <si>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</si>
  <si>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</si>
  <si>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</si>
  <si>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</si>
  <si>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</si>
  <si>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</si>
  <si>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</si>
  <si>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</si>
  <si>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</si>
  <si>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</si>
  <si>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</si>
  <si>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</si>
  <si>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</si>
  <si>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</si>
  <si>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</si>
  <si>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</si>
  <si>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</si>
  <si>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</si>
  <si>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</si>
  <si>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</si>
  <si>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</si>
  <si>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</si>
  <si>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</si>
  <si>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</si>
  <si>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</si>
  <si>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</si>
  <si>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</si>
  <si>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</si>
  <si>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</si>
  <si>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</si>
  <si>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</si>
  <si>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</si>
  <si>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</si>
  <si>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</si>
  <si>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</si>
  <si>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</si>
  <si>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</si>
  <si>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</si>
  <si>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</si>
  <si>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</si>
  <si>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</si>
  <si>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</si>
  <si>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</si>
  <si>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</si>
  <si>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</si>
  <si>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</si>
  <si>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</si>
  <si>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</si>
  <si>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</si>
  <si>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</si>
  <si>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</si>
  <si>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</si>
  <si>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</si>
  <si>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</si>
  <si>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</si>
  <si>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</si>
  <si>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</si>
  <si>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</si>
  <si>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</si>
  <si>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</si>
  <si>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</si>
  <si>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</si>
  <si>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</si>
  <si>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</si>
  <si>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</si>
  <si>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</si>
  <si>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</si>
  <si>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</si>
  <si>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</si>
  <si>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</si>
  <si>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</si>
  <si>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</si>
  <si>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</si>
  <si>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</si>
  <si>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</si>
  <si>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</si>
  <si>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</si>
  <si>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</si>
  <si>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</si>
  <si>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</si>
  <si>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</si>
  <si>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</si>
  <si>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</si>
  <si>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</si>
  <si>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</si>
  <si>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</si>
  <si>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</si>
  <si>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</si>
  <si>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</si>
  <si>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</si>
  <si>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</si>
  <si>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</si>
  <si>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</si>
  <si>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</si>
  <si>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</si>
  <si>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</si>
  <si>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</si>
  <si>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</si>
  <si>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</si>
  <si>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</si>
  <si>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</si>
  <si>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</si>
  <si>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</si>
  <si>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</si>
  <si>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</si>
  <si>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</si>
  <si>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</si>
  <si>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</si>
  <si>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</si>
  <si>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</si>
  <si>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</si>
  <si>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</si>
  <si>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</si>
  <si>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</si>
  <si>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</si>
  <si>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</si>
  <si>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</si>
  <si>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</si>
  <si>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</si>
  <si>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</si>
  <si>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</si>
  <si>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</si>
  <si>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</si>
  <si>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</si>
  <si>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</si>
  <si>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</si>
  <si>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</si>
  <si>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</si>
  <si>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</si>
  <si>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</si>
  <si>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</si>
  <si>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</si>
  <si>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</si>
  <si>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</si>
  <si>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</si>
  <si>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</si>
  <si>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</si>
  <si>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</si>
  <si>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</si>
  <si>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</si>
  <si>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</si>
  <si>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</si>
  <si>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</si>
  <si>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</si>
  <si>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</si>
  <si>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</si>
  <si>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</si>
  <si>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</si>
  <si>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</si>
  <si>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</si>
  <si>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</si>
  <si>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</si>
  <si>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</si>
  <si>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</si>
  <si>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</si>
  <si>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</si>
  <si>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</si>
  <si>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</si>
  <si>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</si>
  <si>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</si>
  <si>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</si>
  <si>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</si>
  <si>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</si>
  <si>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</si>
  <si>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</si>
  <si>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</si>
  <si>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</si>
  <si>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</si>
  <si>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</si>
  <si>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</si>
  <si>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</si>
  <si>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</si>
  <si>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</si>
  <si>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</si>
  <si>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</si>
  <si>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</si>
  <si>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</si>
  <si>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</si>
  <si>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</si>
  <si>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</si>
  <si>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</si>
  <si>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</si>
  <si>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</si>
  <si>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</si>
  <si>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</si>
  <si>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</si>
  <si>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</si>
  <si>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</si>
  <si>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</si>
  <si>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</si>
  <si>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</si>
  <si>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</si>
  <si>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</si>
  <si>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</si>
  <si>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</si>
  <si>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</si>
  <si>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</si>
  <si>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</si>
  <si>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</si>
  <si>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</si>
  <si>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</si>
  <si>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</si>
  <si>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</si>
  <si>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</si>
  <si>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</si>
  <si>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</si>
  <si>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</si>
  <si>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</si>
  <si>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</si>
  <si>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</si>
  <si>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</si>
  <si>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</si>
  <si>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</si>
  <si>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</si>
  <si>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</si>
  <si>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</si>
  <si>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</si>
  <si>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</si>
  <si>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</si>
  <si>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</si>
  <si>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</si>
  <si>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</si>
  <si>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</si>
  <si>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</si>
  <si>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</si>
  <si>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</si>
  <si>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</si>
  <si>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</si>
  <si>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</si>
  <si>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</si>
  <si>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</si>
  <si>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</si>
  <si>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</si>
  <si>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</si>
  <si>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</si>
  <si>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</si>
  <si>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</si>
  <si>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</si>
  <si>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</si>
  <si>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</si>
  <si>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</si>
  <si>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</si>
  <si>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</si>
  <si>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</si>
  <si>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</si>
  <si>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</si>
  <si>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</si>
  <si>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</si>
  <si>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</si>
  <si>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</si>
  <si>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</si>
  <si>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</si>
  <si>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</si>
  <si>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</si>
  <si>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</si>
  <si>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</si>
  <si>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</si>
  <si>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</si>
  <si>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</si>
  <si>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</si>
  <si>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</si>
  <si>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</si>
  <si>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</si>
  <si>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</si>
  <si>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</si>
  <si>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</si>
  <si>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</si>
  <si>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</si>
  <si>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</si>
  <si>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</si>
  <si>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</si>
  <si>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</si>
  <si>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</si>
  <si>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</si>
  <si>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</si>
  <si>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</si>
  <si>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</si>
  <si>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</si>
  <si>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</si>
  <si>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</si>
  <si>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</si>
  <si>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</si>
  <si>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</si>
  <si>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</si>
  <si>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</si>
  <si>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</si>
  <si>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</si>
  <si>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</si>
  <si>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</si>
  <si>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</si>
  <si>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</si>
  <si>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</si>
  <si>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</si>
  <si>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</si>
  <si>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</si>
  <si>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</si>
  <si>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</si>
  <si>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</si>
  <si>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</si>
  <si>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</si>
  <si>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</si>
  <si>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</si>
  <si>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</si>
  <si>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</si>
  <si>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</si>
  <si>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</si>
  <si>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</si>
  <si>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</si>
  <si>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</si>
  <si>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</si>
  <si>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</si>
  <si>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</si>
  <si>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</si>
  <si>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</si>
  <si>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</si>
  <si>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</si>
  <si>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</si>
  <si>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</si>
  <si>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</si>
  <si>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</si>
  <si>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</si>
  <si>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</si>
  <si>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</si>
  <si>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</si>
  <si>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</si>
  <si>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</si>
  <si>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</si>
  <si>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</si>
  <si>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</si>
  <si>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</si>
  <si>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</si>
  <si>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</si>
  <si>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</si>
  <si>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</si>
  <si>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</si>
  <si>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</si>
  <si>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</si>
  <si>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</si>
  <si>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</si>
  <si>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</si>
  <si>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</si>
  <si>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</si>
  <si>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</si>
  <si>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</si>
  <si>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</si>
  <si>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</si>
  <si>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</si>
  <si>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</si>
  <si>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</si>
  <si>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</si>
  <si>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</si>
  <si>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</si>
  <si>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</si>
  <si>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</si>
  <si>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</si>
  <si>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</si>
  <si>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</si>
  <si>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</si>
  <si>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</si>
  <si>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</si>
  <si>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</si>
  <si>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</si>
  <si>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</si>
  <si>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</si>
  <si>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</si>
  <si>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</si>
  <si>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</si>
  <si>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</si>
  <si>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</si>
  <si>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</si>
  <si>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</si>
  <si>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</si>
  <si>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</si>
  <si>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</si>
  <si>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</si>
  <si>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</si>
  <si>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</si>
  <si>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</si>
  <si>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</si>
  <si>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</si>
  <si>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</si>
  <si>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</si>
  <si>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</si>
  <si>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</si>
  <si>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</si>
  <si>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</si>
  <si>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</si>
  <si>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</si>
  <si>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</si>
  <si>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</si>
  <si>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</si>
  <si>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</si>
  <si>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</si>
  <si>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</si>
  <si>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</si>
  <si>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</si>
  <si>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</si>
  <si>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</si>
  <si>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</si>
  <si>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</si>
  <si>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</si>
  <si>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</si>
  <si>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</si>
  <si>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</si>
  <si>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</si>
  <si>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</si>
  <si>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</si>
  <si>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</si>
  <si>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</si>
  <si>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</si>
  <si>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</si>
  <si>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</si>
  <si>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</si>
  <si>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</si>
  <si>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</si>
  <si>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</si>
  <si>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</si>
  <si>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</si>
  <si>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</si>
  <si>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</si>
  <si>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</si>
  <si>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</si>
  <si>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</si>
  <si>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</si>
  <si>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</si>
  <si>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</si>
  <si>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</si>
  <si>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</si>
  <si>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</si>
  <si>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</si>
  <si>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</si>
  <si>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</si>
  <si>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</si>
  <si>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</si>
  <si>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</si>
  <si>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</si>
  <si>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</si>
  <si>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</si>
  <si>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</si>
  <si>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</si>
  <si>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</si>
  <si>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</si>
  <si>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</si>
  <si>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</si>
  <si>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</si>
  <si>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</si>
  <si>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</si>
  <si>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</si>
  <si>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</si>
  <si>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</si>
  <si>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</si>
  <si>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</si>
  <si>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</si>
  <si>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</si>
  <si>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</si>
  <si>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</si>
  <si>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</si>
  <si>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</si>
  <si>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</si>
  <si>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</si>
  <si>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</si>
  <si>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</si>
  <si>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</si>
  <si>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</si>
  <si>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</si>
  <si>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</si>
  <si>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</si>
  <si>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</si>
  <si>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</si>
  <si>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</si>
  <si>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</si>
  <si>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</si>
  <si>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</si>
  <si>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</si>
  <si>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</si>
  <si>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</si>
  <si>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</si>
  <si>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</si>
  <si>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</si>
  <si>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</si>
  <si>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</si>
  <si>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</si>
  <si>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</si>
  <si>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</si>
  <si>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</si>
  <si>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</si>
  <si>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</si>
  <si>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</si>
  <si>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</si>
  <si>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</si>
  <si>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</si>
  <si>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</si>
  <si>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</si>
  <si>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</si>
  <si>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</si>
  <si>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</si>
  <si>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</si>
  <si>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</si>
  <si>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</si>
  <si>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</si>
  <si>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</si>
  <si>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</si>
  <si>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</si>
  <si>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</si>
  <si>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</si>
  <si>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</si>
  <si>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</si>
  <si>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</si>
  <si>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</si>
  <si>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</si>
  <si>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</si>
  <si>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</si>
  <si>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</si>
  <si>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</si>
  <si>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</si>
  <si>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</si>
  <si>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</si>
  <si>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</si>
  <si>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</si>
  <si>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</si>
  <si>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</si>
  <si>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</si>
  <si>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</si>
  <si>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</si>
  <si>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</si>
  <si>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</si>
  <si>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</si>
  <si>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</si>
  <si>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</si>
  <si>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</si>
  <si>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</si>
  <si>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</si>
  <si>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</si>
  <si>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</si>
  <si>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</si>
  <si>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</si>
  <si>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</si>
  <si>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</si>
  <si>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</si>
  <si>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</si>
  <si>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</si>
  <si>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</si>
  <si>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</si>
  <si>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</si>
  <si>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</si>
  <si>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</si>
  <si>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</si>
  <si>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</si>
  <si>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</si>
  <si>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</si>
  <si>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</si>
  <si>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</si>
  <si>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</si>
  <si>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</si>
  <si>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</si>
  <si>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</si>
  <si>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</si>
  <si>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</si>
  <si>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</si>
  <si>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</si>
  <si>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</si>
  <si>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</si>
  <si>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</si>
  <si>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</si>
  <si>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</si>
  <si>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</si>
  <si>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</si>
  <si>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</si>
  <si>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</si>
  <si>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</si>
  <si>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</si>
  <si>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</si>
  <si>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</si>
  <si>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</si>
  <si>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</si>
  <si>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</si>
  <si>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</si>
  <si>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</si>
  <si>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</si>
  <si>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</si>
  <si>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</si>
  <si>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</si>
  <si>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</si>
  <si>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</si>
  <si>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</si>
  <si>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</si>
  <si>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</si>
  <si>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</si>
  <si>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</si>
  <si>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</si>
  <si>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</si>
  <si>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</si>
  <si>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</si>
  <si>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</si>
  <si>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</si>
  <si>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</si>
  <si>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</si>
  <si>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</si>
  <si>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</si>
  <si>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</si>
  <si>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</si>
  <si>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</si>
  <si>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</si>
  <si>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</si>
  <si>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</si>
  <si>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</si>
  <si>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</si>
  <si>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</si>
  <si>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</si>
  <si>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</si>
  <si>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</si>
  <si>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</si>
  <si>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</si>
  <si>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</si>
  <si>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</si>
  <si>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</si>
  <si>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</si>
  <si>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</si>
  <si>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</si>
  <si>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</si>
  <si>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</si>
  <si>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</si>
  <si>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</si>
  <si>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</si>
  <si>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</si>
  <si>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</si>
  <si>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</si>
  <si>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</si>
  <si>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</si>
  <si>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</si>
  <si>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</si>
  <si>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</si>
  <si>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</si>
  <si>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</si>
  <si>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</si>
  <si>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</si>
  <si>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</si>
  <si>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</si>
  <si>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</si>
  <si>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</si>
  <si>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</si>
  <si>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</si>
  <si>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</si>
  <si>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</si>
  <si>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</si>
  <si>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</si>
  <si>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</si>
  <si>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</si>
  <si>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</si>
  <si>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</si>
  <si>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</si>
  <si>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</si>
  <si>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</si>
  <si>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</si>
  <si>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</si>
  <si>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</si>
  <si>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</si>
  <si>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</si>
  <si>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</si>
  <si>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</si>
  <si>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</si>
  <si>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</si>
  <si>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</si>
  <si>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</si>
  <si>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</si>
  <si>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</si>
  <si>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</si>
  <si>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</si>
  <si>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</si>
  <si>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</si>
  <si>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</si>
  <si>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</si>
  <si>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</si>
  <si>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</si>
  <si>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</si>
  <si>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</si>
  <si>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</si>
  <si>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</si>
  <si>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</si>
  <si>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</si>
  <si>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</si>
  <si>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</si>
  <si>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</si>
  <si>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</si>
  <si>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</si>
  <si>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</si>
  <si>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</si>
  <si>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</si>
  <si>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</si>
  <si>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</si>
  <si>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</si>
  <si>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</si>
  <si>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</si>
  <si>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</si>
  <si>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</si>
  <si>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</si>
  <si>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</si>
  <si>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</si>
  <si>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</si>
  <si>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</si>
  <si>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</si>
  <si>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</si>
  <si>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</si>
  <si>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</si>
  <si>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</si>
  <si>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</si>
  <si>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</si>
  <si>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</si>
  <si>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</si>
  <si>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</si>
  <si>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</si>
  <si>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</si>
  <si>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</si>
  <si>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</si>
  <si>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</si>
  <si>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</si>
  <si>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</si>
  <si>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</si>
  <si>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</si>
  <si>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</si>
  <si>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</si>
  <si>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</si>
  <si>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</si>
  <si>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</si>
  <si>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</si>
  <si>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</si>
  <si>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</si>
  <si>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</si>
  <si>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</si>
  <si>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</si>
  <si>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</si>
  <si>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</si>
  <si>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</si>
  <si>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</si>
  <si>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</si>
  <si>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</si>
  <si>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</si>
  <si>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</si>
  <si>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</si>
  <si>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</si>
  <si>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</si>
  <si>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</si>
  <si>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</si>
  <si>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</si>
  <si>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</si>
  <si>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</si>
  <si>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</si>
  <si>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</si>
  <si>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</si>
  <si>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</si>
  <si>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</si>
  <si>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</si>
  <si>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</si>
  <si>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</si>
  <si>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</si>
  <si>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</si>
  <si>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</si>
  <si>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</si>
  <si>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</si>
  <si>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</si>
  <si>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</si>
  <si>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</si>
  <si>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</si>
  <si>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</si>
  <si>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</si>
  <si>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</si>
  <si>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</si>
  <si>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</si>
  <si>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</si>
  <si>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</si>
  <si>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</si>
  <si>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</si>
  <si>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</si>
  <si>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</si>
  <si>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</si>
  <si>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</si>
  <si>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</si>
  <si>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</si>
  <si>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</si>
  <si>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</si>
  <si>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</si>
  <si>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</si>
  <si>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</si>
  <si>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</si>
  <si>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</si>
  <si>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</si>
  <si>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</si>
  <si>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</si>
  <si>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</si>
  <si>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</si>
  <si>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</si>
  <si>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</si>
  <si>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</si>
  <si>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</si>
  <si>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</si>
  <si>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</si>
  <si>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</si>
  <si>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</si>
  <si>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</si>
  <si>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</si>
  <si>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</si>
  <si>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</si>
  <si>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</si>
  <si>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</si>
  <si>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</si>
  <si>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</si>
  <si>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</si>
  <si>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</si>
  <si>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</si>
  <si>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</si>
  <si>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</si>
  <si>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</si>
  <si>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</si>
  <si>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</si>
  <si>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</si>
  <si>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</si>
  <si>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</si>
  <si>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</si>
  <si>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</si>
  <si>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</si>
  <si>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</si>
  <si>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</si>
  <si>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</si>
  <si>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</si>
  <si>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</si>
  <si>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</si>
  <si>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</si>
  <si>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</si>
  <si>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</si>
  <si>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</si>
  <si>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</si>
  <si>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</si>
  <si>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</si>
  <si>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</si>
  <si>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</si>
  <si>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</si>
  <si>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</si>
  <si>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</si>
  <si>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</si>
  <si>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</si>
  <si>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</si>
  <si>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</si>
  <si>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</si>
  <si>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</si>
  <si>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</si>
  <si>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</si>
  <si>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</si>
  <si>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</si>
  <si>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</si>
  <si>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</si>
  <si>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</si>
  <si>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</si>
  <si>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</si>
  <si>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</si>
  <si>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</si>
  <si>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</si>
  <si>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</si>
  <si>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</si>
  <si>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</si>
  <si>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</si>
  <si>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</si>
  <si>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</si>
  <si>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</si>
  <si>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</si>
  <si>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</si>
  <si>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</si>
  <si>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</si>
  <si>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</si>
  <si>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</si>
  <si>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</si>
  <si>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</si>
  <si>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</si>
  <si>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</si>
  <si>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</si>
  <si>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</si>
  <si>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</si>
  <si>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</si>
  <si>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</si>
  <si>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</si>
  <si>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</si>
  <si>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</si>
  <si>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</si>
  <si>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</si>
  <si>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</si>
  <si>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</si>
  <si>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</si>
  <si>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</si>
  <si>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</si>
  <si>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</si>
  <si>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</si>
  <si>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</si>
  <si>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</si>
  <si>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</si>
  <si>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</si>
  <si>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</si>
  <si>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</si>
  <si>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</si>
  <si>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</si>
  <si>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</si>
  <si>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</si>
  <si>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</si>
  <si>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</si>
  <si>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</si>
  <si>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</si>
  <si>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</si>
  <si>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</si>
  <si>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</si>
  <si>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</si>
  <si>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</si>
  <si>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</si>
  <si>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</si>
  <si>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</si>
  <si>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</si>
  <si>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</si>
  <si>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</si>
  <si>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</si>
  <si>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</si>
  <si>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</si>
  <si>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</si>
  <si>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</si>
  <si>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</si>
  <si>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</si>
  <si>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</si>
  <si>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</si>
  <si>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</si>
  <si>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</si>
  <si>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</si>
  <si>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</si>
  <si>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</si>
  <si>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</si>
  <si>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</si>
  <si>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</si>
  <si>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</si>
  <si>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</si>
  <si>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</si>
  <si>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</si>
  <si>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</si>
  <si>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</si>
  <si>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</si>
  <si>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</si>
  <si>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</si>
  <si>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</si>
  <si>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</si>
  <si>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</si>
  <si>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</si>
  <si>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</si>
  <si>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</si>
  <si>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</si>
  <si>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</si>
  <si>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</si>
  <si>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</si>
  <si>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</si>
  <si>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</si>
  <si>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</si>
  <si>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</si>
  <si>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</si>
  <si>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</si>
  <si>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</si>
  <si>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</si>
  <si>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</si>
  <si>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</si>
  <si>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</si>
  <si>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</si>
  <si>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</si>
  <si>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</si>
  <si>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</si>
  <si>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</si>
  <si>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</si>
  <si>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</si>
  <si>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</si>
  <si>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</si>
  <si>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</si>
  <si>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</si>
  <si>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</si>
  <si>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</si>
  <si>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</si>
  <si>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</si>
  <si>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</si>
  <si>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</si>
  <si>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</si>
  <si>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</si>
  <si>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</si>
  <si>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</si>
  <si>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</si>
  <si>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</si>
  <si>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</si>
  <si>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</si>
  <si>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</si>
  <si>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</si>
  <si>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</si>
  <si>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</si>
  <si>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</si>
  <si>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</si>
  <si>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</si>
  <si>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</si>
  <si>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</si>
  <si>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</si>
  <si>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</si>
  <si>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</si>
  <si>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</si>
  <si>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</si>
  <si>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</si>
  <si>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</si>
  <si>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</si>
  <si>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</si>
  <si>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</si>
  <si>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</si>
  <si>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</si>
  <si>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</si>
  <si>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</si>
  <si>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</si>
  <si>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</si>
  <si>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</si>
  <si>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</si>
  <si>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</si>
  <si>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</si>
  <si>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</si>
  <si>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</si>
  <si>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</si>
  <si>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</si>
  <si>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</si>
  <si>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</si>
  <si>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</si>
  <si>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</si>
  <si>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</si>
  <si>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</si>
  <si>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</si>
  <si>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</si>
  <si>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</si>
  <si>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</si>
  <si>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</si>
  <si>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</si>
  <si>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</si>
  <si>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</si>
  <si>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</si>
  <si>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</si>
  <si>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</si>
  <si>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</si>
  <si>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</si>
  <si>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</si>
  <si>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</si>
  <si>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</si>
  <si>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</si>
  <si>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</si>
  <si>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</si>
  <si>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</si>
  <si>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</si>
  <si>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</si>
  <si>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</si>
  <si>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</si>
  <si>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</si>
  <si>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</si>
  <si>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</si>
  <si>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</si>
  <si>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</si>
  <si>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</si>
  <si>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</si>
  <si>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</si>
  <si>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</si>
  <si>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</si>
  <si>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</si>
  <si>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</si>
  <si>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</si>
  <si>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</si>
  <si>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</si>
  <si>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</si>
  <si>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</si>
  <si>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</si>
  <si>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</si>
  <si>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</si>
  <si>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</si>
  <si>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</si>
  <si>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</si>
  <si>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</si>
  <si>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</si>
  <si>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</si>
  <si>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</si>
  <si>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</si>
  <si>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</si>
  <si>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</si>
  <si>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</si>
  <si>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</si>
  <si>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</si>
  <si>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</si>
  <si>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</si>
  <si>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</si>
  <si>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</si>
  <si>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</si>
  <si>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</si>
  <si>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</si>
  <si>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</si>
  <si>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</si>
  <si>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</si>
  <si>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</si>
  <si>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</si>
  <si>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</si>
  <si>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</si>
  <si>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</si>
  <si>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</si>
  <si>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</si>
  <si>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</si>
  <si>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</si>
  <si>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</si>
  <si>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</si>
  <si>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</si>
  <si>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</si>
  <si>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</si>
  <si>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</si>
  <si>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</si>
  <si>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</si>
  <si>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</si>
  <si>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</si>
  <si>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</si>
  <si>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</si>
  <si>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</si>
  <si>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</si>
  <si>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</si>
  <si>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</si>
  <si>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</si>
  <si>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</si>
  <si>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</si>
  <si>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</si>
  <si>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</si>
  <si>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</si>
  <si>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</si>
  <si>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</si>
  <si>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</si>
  <si>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</si>
  <si>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</si>
  <si>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</si>
  <si>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</si>
  <si>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</si>
  <si>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</si>
  <si>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</si>
  <si>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</si>
  <si>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</si>
  <si>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</si>
  <si>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</si>
  <si>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</si>
  <si>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</si>
  <si>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</si>
  <si>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</si>
  <si>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</si>
  <si>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</si>
  <si>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</si>
  <si>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</si>
  <si>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</si>
  <si>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</si>
  <si>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</si>
  <si>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</si>
  <si>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</si>
  <si>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</si>
  <si>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</si>
  <si>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</si>
  <si>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</si>
  <si>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</si>
  <si>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</si>
  <si>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</si>
  <si>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</si>
  <si>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</si>
  <si>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</si>
  <si>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</si>
  <si>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</si>
  <si>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</si>
  <si>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</si>
  <si>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</si>
  <si>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</si>
  <si>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</si>
  <si>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</si>
  <si>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</si>
  <si>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</si>
  <si>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</si>
  <si>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</si>
  <si>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</si>
  <si>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</si>
  <si>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</si>
  <si>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</si>
  <si>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</si>
  <si>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</si>
  <si>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</si>
  <si>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</si>
  <si>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</si>
  <si>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</si>
  <si>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</si>
  <si>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</si>
  <si>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</si>
  <si>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</si>
  <si>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</si>
  <si>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</si>
  <si>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</si>
  <si>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</si>
  <si>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</si>
  <si>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</si>
  <si>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</si>
  <si>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</si>
  <si>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</si>
  <si>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</si>
  <si>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</si>
  <si>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</si>
  <si>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</si>
  <si>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</si>
  <si>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</si>
  <si>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</si>
  <si>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</si>
  <si>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</si>
  <si>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</si>
  <si>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</si>
  <si>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</si>
  <si>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</si>
  <si>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</si>
  <si>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</si>
  <si>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</si>
  <si>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</si>
  <si>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</si>
  <si>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</si>
  <si>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</si>
  <si>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</si>
  <si>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</si>
  <si>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</si>
  <si>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</si>
  <si>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</si>
  <si>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</si>
  <si>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</si>
  <si>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</si>
  <si>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</si>
  <si>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</si>
  <si>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</si>
  <si>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</si>
  <si>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</si>
  <si>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</si>
  <si>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</si>
  <si>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</si>
  <si>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</si>
  <si>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</si>
  <si>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</si>
  <si>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</si>
  <si>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</si>
  <si>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</si>
  <si>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</si>
  <si>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</si>
  <si>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</si>
  <si>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</si>
  <si>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</si>
  <si>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</si>
  <si>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</si>
  <si>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</si>
  <si>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</si>
  <si>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</si>
  <si>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</si>
  <si>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</si>
  <si>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</si>
  <si>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</si>
  <si>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</si>
  <si>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</si>
  <si>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</si>
  <si>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</si>
  <si>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</si>
  <si>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</si>
  <si>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</si>
  <si>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</si>
  <si>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</si>
  <si>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</si>
  <si>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</si>
  <si>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</si>
  <si>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</si>
  <si>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</si>
  <si>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</si>
  <si>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</si>
  <si>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</si>
  <si>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</si>
  <si>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</si>
  <si>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</si>
  <si>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</si>
  <si>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</si>
  <si>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</si>
  <si>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</si>
  <si>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</si>
  <si>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</si>
  <si>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</si>
  <si>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</si>
  <si>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</si>
  <si>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</si>
  <si>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</si>
  <si>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</si>
  <si>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</si>
  <si>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</si>
  <si>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</si>
  <si>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</si>
  <si>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</si>
  <si>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</si>
  <si>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</si>
  <si>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</si>
  <si>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</si>
  <si>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</si>
  <si>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</si>
  <si>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</si>
  <si>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</si>
  <si>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</si>
  <si>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</si>
  <si>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</si>
  <si>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</si>
  <si>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</si>
  <si>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</si>
  <si>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</si>
  <si>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</si>
  <si>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</si>
  <si>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</si>
  <si>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</si>
  <si>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</si>
  <si>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</si>
  <si>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</si>
  <si>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</si>
  <si>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</si>
  <si>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</si>
  <si>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</si>
  <si>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</si>
  <si>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</si>
  <si>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</si>
  <si>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</si>
  <si>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</si>
  <si>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</si>
  <si>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</si>
  <si>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</si>
  <si>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</si>
  <si>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</si>
  <si>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</si>
  <si>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</si>
  <si>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</si>
  <si>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</si>
  <si>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</si>
  <si>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</si>
  <si>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</si>
  <si>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</si>
  <si>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</si>
  <si>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</si>
  <si>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</si>
  <si>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</si>
  <si>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</si>
  <si>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</si>
  <si>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</si>
  <si>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</si>
  <si>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</si>
  <si>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</si>
  <si>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</si>
  <si>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</si>
  <si>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</si>
  <si>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</si>
  <si>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</si>
  <si>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</si>
  <si>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</si>
  <si>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</si>
  <si>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</si>
  <si>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</si>
  <si>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</si>
  <si>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</si>
  <si>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</si>
  <si>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</si>
  <si>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</si>
  <si>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</si>
  <si>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</si>
  <si>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</si>
  <si>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</si>
  <si>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</si>
  <si>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</si>
  <si>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</si>
  <si>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</si>
  <si>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</si>
  <si>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</si>
  <si>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</si>
  <si>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</si>
  <si>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</si>
  <si>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</si>
  <si>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</si>
  <si>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</si>
  <si>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</si>
  <si>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</si>
  <si>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</si>
  <si>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</si>
  <si>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</si>
  <si>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</si>
  <si>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</si>
  <si>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</si>
  <si>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</si>
  <si>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</si>
  <si>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</si>
  <si>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</si>
  <si>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</si>
  <si>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</si>
  <si>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</si>
  <si>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</si>
  <si>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</si>
  <si>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</si>
  <si>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</si>
  <si>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</si>
  <si>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</si>
  <si>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</si>
  <si>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</si>
  <si>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</si>
  <si>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</si>
  <si>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</si>
  <si>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</si>
  <si>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</si>
  <si>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</si>
  <si>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</si>
  <si>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</si>
  <si>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</si>
  <si>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</si>
  <si>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</si>
  <si>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</si>
  <si>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</si>
  <si>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</si>
  <si>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</si>
  <si>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</si>
  <si>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</si>
  <si>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</si>
  <si>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</si>
  <si>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</si>
  <si>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</si>
  <si>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</si>
  <si>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</si>
  <si>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</si>
  <si>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</si>
  <si>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</si>
  <si>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</si>
  <si>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</si>
  <si>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</si>
  <si>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</si>
  <si>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</si>
  <si>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</si>
  <si>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</si>
  <si>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</si>
  <si>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</si>
  <si>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</si>
  <si>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</si>
  <si>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</si>
  <si>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</si>
  <si>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</si>
  <si>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</si>
  <si>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</si>
  <si>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</si>
  <si>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</si>
  <si>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</si>
  <si>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</si>
  <si>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</si>
  <si>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</si>
  <si>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</si>
  <si>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</si>
  <si>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</si>
  <si>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</si>
  <si>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</si>
  <si>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</si>
  <si>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</si>
  <si>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</si>
  <si>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</si>
  <si>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</si>
  <si>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</si>
  <si>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</si>
  <si>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</si>
  <si>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</si>
  <si>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</si>
  <si>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</si>
  <si>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</si>
  <si>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</si>
  <si>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</si>
  <si>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</si>
  <si>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</si>
  <si>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</si>
  <si>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</si>
  <si>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</si>
  <si>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</si>
  <si>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</si>
  <si>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</si>
  <si>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</si>
  <si>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</si>
  <si>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</si>
  <si>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</si>
  <si>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</si>
  <si>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</si>
  <si>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</si>
  <si>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</si>
  <si>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</si>
  <si>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</si>
  <si>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</si>
  <si>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</si>
  <si>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</si>
  <si>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</si>
  <si>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</si>
  <si>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</si>
  <si>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</si>
  <si>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</si>
  <si>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</si>
  <si>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</si>
  <si>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</si>
  <si>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</si>
  <si>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</si>
  <si>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</si>
  <si>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</si>
  <si>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</si>
  <si>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</si>
  <si>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</si>
  <si>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</si>
  <si>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</si>
  <si>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</si>
  <si>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</si>
  <si>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</si>
  <si>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</si>
  <si>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</si>
  <si>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</si>
  <si>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</si>
  <si>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</si>
  <si>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</si>
  <si>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</si>
  <si>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</si>
  <si>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</si>
  <si>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</si>
  <si>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</si>
  <si>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</si>
  <si>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</si>
  <si>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</si>
  <si>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</si>
  <si>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</si>
  <si>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</si>
  <si>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</si>
  <si>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</si>
  <si>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</si>
  <si>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</si>
  <si>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</si>
  <si>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</si>
  <si>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</si>
  <si>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</si>
  <si>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</si>
  <si>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</si>
  <si>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</si>
  <si>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</si>
  <si>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</si>
  <si>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</si>
  <si>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</si>
  <si>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</si>
  <si>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</si>
  <si>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</si>
  <si>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</si>
  <si>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</si>
  <si>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</si>
  <si>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</si>
  <si>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</si>
  <si>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</si>
  <si>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</si>
  <si>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</si>
  <si>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</si>
  <si>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</si>
  <si>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</si>
  <si>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</si>
  <si>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</si>
  <si>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</si>
  <si>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</si>
  <si>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</si>
  <si>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</si>
  <si>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</si>
  <si>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</si>
  <si>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</si>
  <si>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</si>
  <si>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</si>
  <si>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</si>
  <si>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</si>
  <si>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</si>
  <si>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</si>
  <si>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</si>
  <si>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</si>
  <si>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</si>
  <si>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</si>
  <si>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</si>
  <si>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</si>
  <si>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</si>
  <si>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</si>
  <si>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</si>
  <si>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</si>
  <si>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</si>
  <si>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</si>
  <si>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</si>
  <si>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</si>
  <si>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</si>
  <si>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</si>
  <si>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</si>
  <si>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</si>
  <si>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</si>
  <si>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</si>
  <si>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</si>
  <si>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</si>
  <si>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</si>
  <si>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</si>
  <si>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</si>
  <si>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</si>
  <si>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</si>
  <si>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</si>
  <si>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</si>
  <si>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</si>
  <si>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</si>
  <si>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</si>
  <si>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</si>
  <si>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</si>
  <si>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</si>
  <si>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</si>
  <si>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</si>
  <si>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</si>
  <si>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</si>
  <si>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</si>
  <si>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</si>
  <si>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</si>
  <si>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</si>
  <si>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</si>
  <si>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</si>
  <si>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</si>
  <si>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</si>
  <si>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</si>
  <si>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</si>
  <si>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</si>
  <si>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</si>
  <si>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</si>
  <si>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</si>
  <si>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</si>
  <si>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</si>
  <si>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</si>
  <si>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</si>
  <si>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</si>
  <si>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</si>
  <si>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</si>
  <si>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</si>
  <si>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</si>
  <si>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</si>
  <si>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</si>
  <si>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</si>
  <si>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</si>
  <si>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</si>
  <si>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</si>
  <si>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</si>
  <si>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</si>
  <si>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</si>
  <si>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</si>
  <si>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</si>
  <si>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</si>
  <si>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</si>
  <si>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</si>
  <si>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</si>
  <si>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</si>
  <si>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</si>
  <si>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</si>
  <si>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</si>
  <si>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</si>
  <si>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</si>
  <si>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</si>
  <si>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</si>
  <si>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</si>
  <si>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</si>
  <si>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</si>
  <si>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</si>
  <si>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</si>
  <si>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</si>
  <si>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</si>
  <si>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</si>
  <si>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</si>
  <si>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</si>
  <si>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</si>
  <si>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</si>
  <si>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</si>
  <si>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</si>
  <si>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</si>
  <si>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</si>
  <si>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</si>
  <si>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</si>
  <si>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</si>
  <si>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</si>
  <si>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</si>
  <si>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</si>
  <si>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</si>
  <si>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</si>
  <si>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</si>
  <si>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</si>
  <si>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</si>
  <si>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</si>
  <si>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</si>
  <si>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</si>
  <si>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</si>
  <si>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</si>
  <si>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</si>
  <si>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</si>
  <si>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</si>
  <si>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</si>
  <si>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</si>
  <si>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</si>
  <si>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</si>
  <si>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</si>
  <si>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</si>
  <si>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</si>
  <si>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</si>
  <si>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</si>
  <si>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</si>
  <si>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</si>
  <si>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</si>
  <si>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</si>
  <si>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</si>
  <si>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</si>
  <si>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</si>
  <si>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</si>
  <si>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</si>
  <si>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</si>
  <si>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</si>
  <si>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</si>
  <si>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</si>
  <si>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</si>
  <si>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</si>
  <si>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</si>
  <si>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</si>
  <si>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</si>
  <si>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</si>
  <si>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</si>
  <si>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</si>
  <si>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</si>
  <si>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</si>
  <si>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</si>
  <si>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</si>
  <si>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</si>
  <si>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</si>
  <si>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</si>
  <si>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</si>
  <si>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</si>
  <si>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</si>
  <si>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</si>
  <si>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</si>
  <si>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</si>
  <si>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</si>
  <si>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</si>
  <si>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</si>
  <si>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</si>
  <si>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</si>
  <si>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</si>
  <si>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</si>
  <si>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</si>
  <si>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</si>
  <si>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</si>
  <si>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</si>
  <si>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</si>
  <si>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</si>
  <si>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</si>
  <si>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</si>
  <si>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</si>
  <si>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</si>
  <si>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</si>
  <si>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</si>
  <si>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</si>
  <si>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</si>
  <si>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</si>
  <si>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</si>
  <si>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</si>
  <si>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</si>
  <si>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</si>
  <si>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</si>
  <si>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</si>
  <si>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</si>
  <si>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</si>
  <si>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</si>
  <si>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</si>
  <si>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</si>
  <si>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</si>
  <si>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</si>
  <si>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</si>
  <si>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</si>
  <si>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</si>
  <si>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</si>
  <si>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</si>
  <si>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</si>
  <si>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</si>
  <si>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</si>
  <si>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</si>
  <si>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</si>
  <si>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</si>
  <si>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</si>
  <si>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</si>
  <si>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</si>
  <si>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</si>
  <si>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</si>
  <si>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</si>
  <si>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</si>
  <si>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</si>
  <si>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</si>
  <si>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</si>
  <si>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</si>
  <si>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</si>
  <si>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</si>
  <si>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</si>
  <si>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</si>
  <si>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</si>
  <si>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</si>
  <si>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</si>
  <si>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</si>
  <si>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</si>
  <si>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</si>
  <si>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</si>
  <si>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</si>
  <si>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</si>
  <si>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</si>
  <si>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</si>
  <si>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</si>
  <si>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</si>
  <si>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</si>
  <si>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</si>
  <si>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</si>
  <si>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</si>
  <si>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</si>
  <si>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</si>
  <si>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</si>
  <si>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</si>
  <si>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</si>
  <si>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</si>
  <si>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</si>
  <si>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</si>
  <si>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</si>
  <si>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</si>
  <si>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</si>
  <si>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</si>
  <si>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</si>
  <si>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</si>
  <si>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</si>
  <si>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</si>
  <si>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</si>
  <si>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</si>
  <si>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</si>
  <si>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</si>
  <si>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</si>
  <si>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</si>
  <si>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</si>
  <si>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</si>
  <si>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</si>
  <si>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</si>
  <si>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</si>
  <si>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</si>
  <si>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</si>
  <si>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</si>
  <si>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</si>
  <si>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</si>
  <si>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</si>
  <si>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</si>
  <si>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</si>
  <si>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</si>
  <si>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</si>
  <si>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</si>
  <si>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</si>
  <si>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</si>
  <si>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</si>
  <si>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</si>
  <si>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</si>
  <si>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</si>
  <si>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</si>
  <si>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</si>
  <si>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</si>
  <si>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</si>
  <si>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</si>
  <si>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</si>
  <si>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</si>
  <si>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</si>
  <si>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</si>
  <si>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</si>
  <si>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</si>
  <si>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</si>
  <si>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</si>
  <si>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</si>
  <si>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</si>
  <si>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</si>
  <si>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</si>
  <si>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</si>
  <si>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</si>
  <si>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</si>
  <si>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</si>
  <si>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</si>
  <si>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</si>
  <si>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</si>
  <si>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</si>
  <si>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</si>
  <si>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</si>
  <si>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</si>
  <si>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</si>
  <si>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</si>
  <si>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</si>
  <si>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</si>
  <si>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</si>
  <si>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</si>
  <si>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</si>
  <si>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</si>
  <si>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</si>
  <si>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</si>
  <si>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</si>
  <si>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</si>
  <si>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</si>
  <si>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</si>
  <si>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</si>
  <si>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</si>
  <si>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</si>
  <si>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</si>
  <si>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</si>
  <si>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</si>
  <si>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</si>
  <si>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</si>
  <si>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</si>
  <si>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</si>
  <si>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</si>
  <si>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</si>
  <si>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</si>
  <si>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</si>
  <si>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</si>
  <si>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</si>
  <si>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</si>
  <si>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</si>
  <si>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</si>
  <si>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</si>
  <si>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</si>
  <si>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</si>
  <si>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</si>
  <si>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</si>
  <si>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</si>
  <si>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</si>
  <si>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</si>
  <si>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</si>
  <si>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</si>
  <si>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</si>
  <si>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</si>
  <si>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</si>
  <si>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</si>
  <si>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</si>
  <si>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</si>
  <si>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</si>
  <si>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</si>
  <si>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</si>
  <si>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</si>
  <si>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</si>
  <si>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</si>
  <si>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</si>
  <si>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</si>
  <si>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</si>
  <si>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</si>
  <si>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</si>
  <si>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</si>
  <si>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</si>
  <si>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</si>
  <si>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</si>
  <si>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</si>
  <si>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</si>
  <si>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</si>
  <si>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</si>
  <si>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</si>
  <si>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</si>
  <si>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</si>
  <si>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</si>
  <si>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</si>
  <si>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</si>
  <si>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</si>
  <si>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</si>
  <si>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</si>
  <si>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</si>
  <si>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</si>
  <si>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</si>
  <si>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</si>
  <si>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</si>
  <si>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</si>
  <si>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</si>
  <si>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</si>
  <si>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</si>
  <si>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</si>
  <si>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</si>
  <si>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</si>
  <si>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</si>
  <si>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</si>
  <si>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</si>
  <si>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</si>
  <si>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</si>
  <si>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</si>
  <si>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</si>
  <si>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</si>
  <si>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</si>
  <si>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</si>
  <si>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</si>
  <si>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</si>
  <si>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</si>
  <si>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</si>
  <si>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</si>
  <si>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</si>
  <si>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</si>
  <si>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</si>
  <si>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</si>
  <si>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</si>
  <si>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</si>
  <si>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</si>
  <si>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</si>
  <si>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</si>
  <si>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</si>
  <si>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</si>
  <si>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</si>
  <si>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</si>
  <si>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</si>
  <si>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</si>
  <si>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</si>
  <si>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</si>
  <si>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</si>
  <si>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</si>
  <si>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</si>
  <si>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</si>
  <si>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</si>
  <si>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</si>
  <si>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</si>
  <si>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</si>
  <si>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</si>
  <si>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</si>
  <si>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</si>
  <si>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</si>
  <si>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</si>
  <si>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</si>
  <si>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</si>
  <si>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</si>
  <si>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</si>
  <si>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</si>
  <si>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</si>
  <si>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</si>
  <si>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</si>
  <si>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</si>
  <si>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</si>
  <si>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</si>
  <si>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</si>
  <si>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</si>
  <si>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</si>
  <si>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</si>
  <si>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</si>
  <si>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</si>
  <si>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</si>
  <si>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</si>
  <si>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</si>
  <si>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</si>
  <si>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</si>
  <si>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</si>
  <si>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</si>
  <si>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</si>
  <si>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</si>
  <si>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</si>
  <si>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</si>
  <si>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</si>
  <si>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</si>
  <si>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</si>
  <si>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</si>
  <si>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</si>
  <si>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</si>
  <si>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</si>
  <si>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</si>
  <si>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</si>
  <si>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</si>
  <si>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</si>
  <si>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</si>
  <si>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</si>
  <si>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</si>
  <si>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</si>
  <si>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</si>
  <si>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</si>
  <si>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</si>
  <si>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</si>
  <si>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</si>
  <si>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</si>
  <si>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</si>
  <si>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</si>
  <si>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</si>
  <si>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</si>
  <si>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</si>
  <si>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</si>
  <si>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</si>
  <si>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</si>
  <si>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</si>
  <si>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</si>
  <si>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</si>
  <si>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</si>
  <si>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</si>
  <si>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</si>
  <si>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</si>
  <si>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</si>
  <si>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</si>
  <si>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</si>
  <si>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</si>
  <si>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</si>
  <si>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</si>
  <si>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</si>
  <si>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</si>
  <si>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</si>
  <si>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</si>
  <si>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</si>
  <si>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</si>
  <si>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</si>
  <si>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</si>
  <si>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</si>
  <si>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</si>
  <si>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</si>
  <si>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</si>
  <si>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</si>
  <si>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</si>
  <si>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</si>
  <si>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</si>
  <si>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</si>
  <si>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</si>
  <si>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</si>
  <si>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</si>
  <si>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</si>
  <si>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</si>
  <si>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</si>
  <si>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</si>
  <si>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</si>
  <si>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</si>
  <si>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</si>
  <si>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</si>
  <si>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</si>
  <si>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</si>
  <si>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</si>
  <si>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</si>
  <si>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</si>
  <si>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</si>
  <si>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</si>
  <si>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</si>
  <si>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</si>
  <si>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</si>
  <si>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</si>
  <si>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</si>
  <si>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</si>
  <si>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</si>
  <si>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</si>
  <si>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</si>
  <si>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</si>
  <si>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</si>
  <si>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</si>
  <si>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</si>
  <si>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</si>
  <si>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</si>
  <si>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</si>
  <si>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</si>
  <si>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</si>
  <si>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</si>
  <si>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</si>
  <si>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</si>
  <si>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</si>
  <si>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</si>
  <si>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</si>
  <si>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</si>
  <si>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</si>
  <si>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</si>
  <si>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</si>
  <si>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</si>
  <si>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</si>
  <si>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</si>
  <si>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</si>
  <si>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</si>
  <si>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</si>
  <si>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</si>
  <si>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</si>
  <si>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</si>
  <si>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</si>
  <si>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</si>
  <si>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</si>
  <si>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</si>
  <si>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</si>
  <si>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</si>
  <si>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</si>
  <si>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</si>
  <si>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</si>
  <si>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</si>
  <si>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</si>
  <si>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</si>
  <si>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</si>
  <si>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</si>
  <si>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</si>
  <si>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</si>
  <si>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</si>
  <si>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</si>
  <si>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</si>
  <si>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</si>
  <si>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</si>
  <si>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</si>
  <si>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</si>
  <si>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</si>
  <si>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</si>
  <si>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</si>
  <si>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</si>
  <si>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</si>
  <si>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</si>
  <si>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</si>
  <si>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</si>
  <si>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</si>
  <si>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</si>
  <si>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</si>
  <si>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</si>
  <si>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</si>
  <si>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</si>
  <si>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</si>
  <si>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</si>
  <si>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</si>
  <si>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</si>
  <si>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</si>
  <si>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</si>
  <si>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</si>
  <si>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</si>
  <si>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</si>
  <si>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</si>
  <si>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</si>
  <si>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</si>
  <si>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</si>
  <si>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</si>
  <si>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</si>
  <si>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</si>
  <si>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</si>
  <si>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</si>
  <si>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</si>
  <si>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</si>
  <si>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</si>
  <si>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</si>
  <si>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</si>
  <si>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</si>
  <si>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</si>
  <si>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</si>
  <si>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</si>
  <si>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</si>
  <si>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</si>
  <si>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</si>
  <si>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</si>
  <si>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</si>
  <si>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</si>
  <si>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</si>
  <si>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</si>
  <si>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</si>
  <si>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</si>
  <si>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</si>
  <si>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</si>
  <si>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</si>
  <si>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</si>
  <si>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</si>
  <si>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</si>
  <si>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</si>
  <si>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</si>
  <si>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</si>
  <si>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</si>
  <si>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</si>
  <si>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</si>
  <si>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</si>
  <si>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</si>
  <si>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</si>
  <si>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</si>
  <si>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</si>
  <si>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</si>
  <si>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</si>
  <si>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</si>
  <si>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</si>
  <si>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</si>
  <si>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</si>
  <si>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</si>
  <si>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</si>
  <si>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</si>
  <si>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</si>
  <si>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</si>
  <si>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</si>
  <si>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</si>
  <si>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</si>
  <si>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</si>
  <si>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</si>
  <si>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</si>
  <si>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</si>
  <si>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</si>
  <si>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</si>
  <si>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</si>
  <si>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</si>
  <si>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</si>
  <si>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</si>
  <si>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</si>
  <si>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</si>
  <si>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</si>
  <si>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</si>
  <si>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</si>
  <si>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</si>
  <si>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</si>
  <si>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</si>
  <si>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</si>
  <si>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</si>
  <si>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</si>
  <si>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</si>
  <si>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</si>
  <si>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</si>
  <si>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</si>
  <si>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</si>
  <si>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</si>
  <si>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</si>
  <si>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</si>
  <si>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</si>
  <si>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</si>
  <si>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</si>
  <si>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</si>
  <si>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</si>
  <si>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</si>
  <si>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</si>
  <si>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</si>
  <si>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</si>
  <si>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</si>
  <si>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</si>
  <si>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</si>
  <si>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</si>
  <si>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</si>
  <si>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</si>
  <si>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</si>
  <si>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</si>
  <si>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</si>
  <si>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</si>
  <si>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</si>
  <si>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</si>
  <si>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</si>
  <si>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</si>
  <si>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</si>
  <si>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</si>
  <si>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</si>
  <si>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</si>
  <si>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</si>
  <si>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</si>
  <si>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</si>
  <si>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</si>
  <si>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</si>
  <si>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</si>
  <si>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</si>
  <si>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</si>
  <si>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</si>
  <si>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</si>
  <si>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</si>
  <si>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</si>
  <si>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</si>
  <si>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</si>
  <si>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</si>
  <si>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</si>
  <si>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</si>
  <si>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</si>
  <si>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</si>
  <si>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</si>
  <si>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</si>
  <si>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</si>
  <si>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</si>
  <si>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</si>
  <si>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</si>
  <si>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</si>
  <si>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</si>
  <si>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</si>
  <si>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</si>
  <si>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</si>
  <si>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</si>
  <si>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</si>
  <si>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</si>
  <si>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</si>
  <si>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</si>
  <si>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</si>
  <si>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</si>
  <si>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</si>
  <si>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</si>
  <si>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</si>
  <si>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</si>
  <si>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</si>
  <si>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</si>
  <si>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</si>
  <si>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</si>
  <si>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</si>
  <si>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</si>
  <si>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</si>
  <si>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</si>
  <si>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</si>
  <si>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</si>
  <si>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</si>
  <si>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</si>
  <si>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</si>
  <si>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</si>
  <si>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</si>
  <si>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</si>
  <si>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</si>
  <si>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</si>
  <si>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</si>
  <si>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</si>
  <si>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</si>
  <si>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</si>
  <si>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</si>
  <si>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</si>
  <si>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</si>
  <si>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</si>
  <si>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</si>
  <si>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</si>
  <si>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</si>
  <si>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</si>
  <si>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</si>
  <si>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</si>
  <si>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</si>
  <si>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</si>
  <si>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</si>
  <si>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</si>
  <si>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</si>
  <si>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</si>
  <si>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</si>
  <si>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</si>
  <si>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</si>
  <si>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</si>
  <si>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</si>
  <si>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</si>
  <si>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</si>
  <si>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</si>
  <si>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</si>
  <si>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</si>
  <si>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</si>
  <si>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</si>
  <si>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</si>
  <si>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</si>
  <si>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</si>
  <si>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</si>
  <si>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</si>
  <si>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</si>
  <si>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</si>
  <si>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</si>
  <si>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</si>
  <si>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</si>
  <si>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</si>
  <si>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</si>
  <si>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</si>
  <si>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</si>
  <si>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</si>
  <si>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</si>
  <si>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</si>
  <si>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</si>
  <si>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</si>
  <si>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</si>
  <si>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</si>
  <si>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</si>
  <si>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</si>
  <si>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</si>
  <si>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</si>
  <si>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</si>
  <si>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</si>
  <si>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</si>
  <si>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</si>
  <si>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</si>
  <si>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</si>
  <si>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</si>
  <si>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</si>
  <si>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</si>
  <si>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</si>
  <si>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</si>
  <si>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</si>
  <si>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</si>
  <si>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</si>
  <si>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</si>
  <si>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</si>
  <si>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</si>
  <si>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</si>
  <si>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</si>
  <si>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</si>
  <si>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</si>
  <si>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</si>
  <si>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</si>
  <si>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</si>
  <si>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</si>
  <si>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</si>
  <si>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</si>
  <si>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</si>
  <si>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</si>
  <si>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</si>
  <si>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</si>
  <si>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</si>
  <si>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</si>
  <si>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</si>
  <si>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</si>
  <si>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</si>
  <si>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</si>
  <si>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</si>
  <si>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</si>
  <si>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</si>
  <si>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</si>
  <si>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</si>
  <si>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</si>
  <si>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</si>
  <si>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</si>
  <si>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</si>
  <si>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</si>
  <si>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</si>
  <si>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</si>
  <si>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</si>
  <si>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</si>
  <si>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</si>
  <si>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</si>
  <si>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</si>
  <si>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</si>
  <si>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</si>
  <si>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</si>
  <si>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</si>
  <si>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</si>
  <si>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</si>
  <si>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</si>
  <si>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</si>
  <si>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</si>
  <si>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</si>
  <si>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</si>
  <si>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</si>
  <si>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</si>
  <si>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</si>
  <si>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</si>
  <si>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</si>
  <si>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</si>
  <si>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</si>
  <si>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</si>
  <si>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</si>
  <si>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</si>
  <si>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</si>
  <si>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</si>
  <si>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</si>
  <si>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</si>
  <si>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</si>
  <si>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</si>
  <si>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</si>
  <si>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</si>
  <si>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</si>
  <si>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</si>
  <si>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</si>
  <si>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</si>
  <si>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</si>
  <si>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</si>
  <si>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</si>
  <si>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</si>
  <si>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</si>
  <si>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</si>
  <si>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</si>
  <si>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</si>
  <si>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</si>
  <si>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</si>
  <si>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</si>
  <si>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</si>
  <si>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</si>
  <si>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</si>
  <si>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</si>
  <si>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</si>
  <si>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</si>
  <si>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</si>
  <si>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</si>
  <si>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</si>
  <si>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</si>
  <si>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</si>
  <si>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</si>
  <si>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</si>
  <si>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</si>
  <si>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</si>
  <si>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</si>
  <si>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</si>
  <si>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</si>
  <si>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</si>
  <si>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</si>
  <si>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</si>
  <si>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</si>
  <si>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</si>
  <si>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</si>
  <si>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</si>
  <si>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</si>
  <si>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</si>
  <si>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</si>
  <si>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</si>
  <si>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</si>
  <si>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</si>
  <si>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</si>
  <si>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</si>
  <si>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</si>
  <si>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</si>
  <si>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</si>
  <si>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</si>
  <si>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</si>
  <si>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</si>
  <si>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</si>
  <si>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</si>
  <si>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</si>
  <si>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</si>
  <si>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</si>
  <si>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</si>
  <si>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</si>
  <si>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</si>
  <si>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</si>
  <si>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</si>
  <si>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</si>
  <si>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</si>
  <si>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</si>
  <si>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</si>
  <si>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</si>
  <si>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</si>
  <si>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</si>
  <si>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</si>
  <si>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</si>
  <si>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</si>
  <si>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</si>
  <si>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</si>
  <si>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</si>
  <si>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</si>
  <si>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</si>
  <si>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</si>
  <si>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</si>
  <si>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</si>
  <si>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</si>
  <si>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</si>
  <si>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</si>
  <si>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</si>
  <si>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</si>
  <si>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</si>
  <si>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</si>
  <si>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</si>
  <si>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</si>
  <si>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</si>
  <si>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</si>
  <si>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</si>
  <si>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</si>
  <si>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</si>
  <si>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</si>
  <si>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</si>
  <si>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</si>
  <si>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</si>
  <si>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</si>
  <si>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</si>
  <si>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</si>
  <si>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</si>
  <si>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</si>
  <si>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</si>
  <si>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</si>
  <si>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</si>
  <si>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</si>
  <si>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</si>
  <si>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</si>
  <si>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</si>
  <si>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</si>
  <si>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</si>
  <si>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</si>
  <si>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</si>
  <si>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</si>
  <si>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</si>
  <si>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</si>
  <si>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</si>
  <si>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</si>
  <si>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</si>
  <si>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</si>
  <si>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</si>
  <si>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</si>
  <si>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</si>
  <si>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</si>
  <si>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</si>
  <si>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</si>
  <si>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</si>
  <si>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</si>
  <si>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</si>
  <si>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</si>
  <si>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</si>
  <si>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</si>
  <si>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</si>
  <si>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</si>
  <si>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</si>
  <si>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</si>
  <si>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</si>
  <si>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</si>
  <si>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</si>
  <si>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</si>
  <si>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</si>
  <si>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</si>
  <si>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</si>
  <si>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</si>
  <si>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</si>
  <si>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</si>
  <si>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</si>
  <si>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</si>
  <si>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</si>
  <si>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</si>
  <si>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</si>
  <si>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</si>
  <si>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</si>
  <si>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</si>
  <si>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</si>
  <si>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</si>
  <si>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</si>
  <si>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</si>
  <si>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</si>
  <si>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</si>
  <si>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</si>
  <si>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</si>
  <si>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</si>
  <si>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</si>
  <si>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</si>
  <si>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</si>
  <si>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</si>
  <si>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</si>
  <si>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</si>
  <si>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</si>
  <si>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</si>
  <si>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</si>
  <si>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</si>
  <si>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</si>
  <si>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</si>
  <si>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</si>
  <si>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</si>
  <si>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</si>
  <si>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</si>
  <si>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</si>
  <si>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</si>
  <si>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</si>
  <si>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</si>
  <si>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</si>
  <si>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</si>
  <si>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</si>
  <si>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</si>
  <si>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</si>
  <si>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</si>
  <si>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</si>
  <si>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</si>
  <si>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</si>
  <si>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</si>
  <si>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</si>
  <si>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</si>
  <si>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</si>
  <si>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</si>
  <si>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</si>
  <si>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</si>
  <si>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</si>
  <si>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</si>
  <si>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</si>
  <si>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</si>
  <si>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</si>
  <si>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</si>
  <si>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</si>
  <si>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</si>
  <si>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</si>
  <si>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</si>
  <si>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</si>
  <si>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</si>
  <si>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</si>
  <si>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</si>
  <si>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</si>
  <si>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</si>
  <si>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</si>
  <si>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</si>
  <si>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</si>
  <si>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</si>
  <si>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</si>
  <si>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</si>
  <si>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</si>
  <si>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</si>
  <si>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</si>
  <si>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</si>
  <si>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</si>
  <si>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</si>
  <si>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</si>
  <si>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</si>
  <si>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</si>
  <si>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</si>
  <si>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</si>
  <si>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</si>
  <si>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</si>
  <si>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</si>
  <si>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</si>
  <si>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</si>
  <si>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</si>
  <si>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</si>
  <si>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</si>
  <si>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</si>
  <si>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</si>
  <si>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</si>
  <si>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</si>
  <si>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</si>
  <si>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</si>
  <si>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</si>
  <si>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</si>
  <si>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</si>
  <si>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</si>
  <si>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</si>
  <si>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</si>
  <si>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</si>
  <si>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</si>
  <si>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</si>
  <si>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</si>
  <si>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</si>
  <si>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</si>
  <si>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</si>
  <si>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</si>
  <si>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</si>
  <si>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</si>
  <si>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</si>
  <si>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</si>
  <si>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</si>
  <si>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</si>
  <si>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</si>
  <si>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</si>
  <si>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</si>
  <si>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</si>
  <si>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</si>
  <si>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</si>
  <si>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</si>
  <si>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</si>
  <si>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</si>
  <si>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</si>
  <si>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</si>
  <si>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</si>
  <si>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</si>
  <si>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</si>
  <si>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</si>
  <si>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</si>
  <si>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</si>
  <si>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</si>
  <si>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</si>
  <si>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</si>
  <si>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</si>
  <si>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</si>
  <si>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</si>
  <si>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</si>
  <si>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</si>
  <si>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</si>
  <si>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</si>
  <si>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</si>
  <si>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</si>
  <si>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</si>
  <si>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</si>
  <si>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</si>
  <si>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</si>
  <si>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</si>
  <si>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</si>
  <si>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</si>
  <si>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</si>
  <si>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</si>
  <si>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</si>
  <si>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</si>
  <si>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</si>
  <si>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</si>
  <si>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</si>
  <si>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</si>
  <si>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</si>
  <si>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</si>
  <si>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</si>
  <si>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</si>
  <si>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</si>
  <si>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</si>
  <si>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</si>
  <si>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</si>
  <si>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</si>
  <si>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</si>
  <si>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</si>
  <si>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</si>
  <si>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</si>
  <si>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</si>
  <si>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</si>
  <si>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</si>
  <si>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</si>
  <si>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</si>
  <si>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</si>
  <si>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</si>
  <si>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</si>
  <si>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</si>
  <si>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</si>
  <si>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</si>
  <si>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</si>
  <si>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</si>
  <si>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</si>
  <si>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</si>
  <si>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</si>
  <si>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</si>
  <si>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</si>
  <si>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</si>
  <si>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</si>
  <si>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</si>
  <si>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</si>
  <si>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</si>
  <si>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</si>
  <si>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</si>
  <si>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</si>
  <si>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</si>
  <si>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</si>
  <si>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</si>
  <si>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</si>
  <si>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</si>
  <si>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</si>
  <si>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</si>
  <si>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</si>
  <si>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</si>
  <si>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</si>
  <si>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</si>
  <si>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</si>
  <si>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</si>
  <si>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</si>
  <si>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</si>
  <si>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</si>
  <si>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</si>
  <si>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</si>
  <si>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</si>
  <si>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</si>
  <si>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</si>
  <si>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</si>
  <si>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</si>
  <si>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</si>
  <si>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</si>
  <si>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</si>
  <si>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</si>
  <si>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</si>
  <si>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</si>
  <si>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</si>
  <si>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</si>
  <si>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</si>
  <si>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</si>
  <si>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</si>
  <si>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</si>
  <si>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</si>
  <si>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</si>
  <si>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</si>
  <si>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</si>
  <si>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</si>
  <si>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</si>
  <si>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</si>
  <si>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</si>
  <si>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</si>
  <si>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</si>
  <si>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</si>
  <si>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</si>
  <si>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</si>
  <si>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</si>
  <si>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</si>
  <si>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</si>
  <si>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</si>
  <si>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</si>
  <si>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</si>
  <si>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</si>
  <si>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</si>
  <si>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</si>
  <si>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</si>
  <si>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</si>
  <si>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</si>
  <si>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</si>
  <si>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</si>
  <si>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</si>
  <si>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</si>
  <si>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</si>
  <si>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</si>
  <si>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</si>
  <si>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</si>
  <si>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</si>
  <si>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</si>
  <si>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</si>
  <si>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</si>
  <si>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</si>
  <si>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</si>
  <si>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</si>
  <si>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</si>
  <si>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</si>
  <si>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</si>
  <si>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</si>
  <si>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</si>
  <si>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</si>
  <si>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</si>
  <si>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</si>
  <si>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</si>
  <si>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</si>
  <si>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</si>
  <si>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</si>
  <si>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</si>
  <si>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</si>
  <si>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</si>
  <si>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</si>
  <si>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</si>
  <si>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</si>
  <si>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</si>
  <si>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</si>
  <si>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</si>
  <si>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</si>
  <si>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</si>
  <si>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</si>
  <si>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</si>
  <si>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</si>
  <si>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</si>
  <si>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</si>
  <si>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</si>
  <si>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</si>
  <si>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</si>
  <si>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</si>
  <si>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</si>
  <si>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</si>
  <si>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</si>
  <si>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</si>
  <si>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</si>
  <si>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</si>
  <si>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</si>
  <si>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</si>
  <si>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</si>
  <si>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</si>
  <si>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</si>
  <si>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</si>
  <si>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</si>
  <si>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</si>
  <si>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</si>
  <si>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</si>
  <si>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</si>
  <si>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</si>
  <si>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</si>
  <si>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</si>
  <si>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</si>
  <si>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</si>
  <si>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</si>
  <si>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</si>
  <si>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</si>
  <si>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</si>
  <si>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</si>
  <si>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</si>
  <si>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</si>
  <si>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</si>
  <si>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</si>
  <si>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</si>
  <si>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</si>
  <si>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</si>
  <si>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</si>
  <si>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</si>
  <si>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</si>
  <si>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</si>
  <si>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</si>
  <si>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</si>
  <si>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</si>
  <si>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</si>
  <si>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</si>
  <si>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</si>
  <si>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</si>
  <si>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</si>
  <si>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</si>
  <si>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</si>
  <si>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</si>
  <si>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</si>
  <si>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</si>
  <si>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</si>
  <si>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</si>
  <si>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</si>
  <si>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</si>
  <si>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</si>
  <si>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</si>
  <si>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</si>
  <si>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</si>
  <si>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</si>
  <si>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</si>
  <si>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</si>
  <si>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</si>
  <si>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</si>
  <si>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</si>
  <si>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</si>
  <si>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</si>
  <si>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</si>
  <si>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</si>
  <si>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</si>
  <si>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</si>
  <si>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</si>
  <si>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</si>
  <si>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</si>
  <si>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</si>
  <si>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</si>
  <si>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</si>
  <si>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</si>
  <si>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</si>
  <si>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</si>
  <si>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</si>
  <si>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</si>
  <si>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</si>
  <si>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</si>
  <si>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</si>
  <si>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</si>
  <si>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</si>
  <si>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</si>
  <si>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</si>
  <si>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</si>
  <si>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</si>
  <si>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</si>
  <si>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</si>
  <si>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</si>
  <si>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</si>
  <si>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</si>
  <si>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</si>
  <si>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</si>
  <si>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</si>
  <si>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</si>
  <si>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</si>
  <si>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</si>
  <si>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</si>
  <si>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</si>
  <si>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</si>
  <si>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</si>
  <si>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</si>
  <si>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</si>
  <si>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</si>
  <si>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</si>
  <si>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</si>
  <si>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</si>
  <si>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</si>
  <si>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</si>
  <si>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</si>
  <si>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</si>
  <si>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</si>
  <si>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</si>
  <si>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</si>
  <si>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</si>
  <si>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</si>
  <si>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</si>
  <si>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</si>
  <si>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</si>
  <si>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</si>
  <si>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</si>
  <si>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</si>
  <si>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</si>
  <si>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</si>
  <si>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</si>
  <si>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</si>
  <si>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</si>
  <si>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</si>
  <si>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</si>
  <si>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</si>
  <si>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</si>
  <si>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</si>
  <si>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</si>
  <si>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</si>
  <si>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</si>
  <si>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</si>
  <si>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</si>
  <si>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</si>
  <si>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</si>
  <si>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</si>
  <si>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</si>
  <si>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</si>
  <si>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</si>
  <si>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</si>
  <si>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</si>
  <si>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</si>
  <si>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</si>
  <si>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</si>
  <si>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</si>
  <si>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</si>
  <si>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</si>
  <si>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</si>
  <si>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</si>
  <si>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</si>
  <si>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</si>
  <si>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</si>
  <si>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</si>
  <si>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</si>
  <si>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</si>
  <si>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</si>
  <si>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</si>
  <si>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</si>
  <si>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</si>
  <si>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</si>
  <si>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</si>
  <si>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</si>
  <si>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</si>
  <si>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</si>
  <si>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</si>
  <si>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</si>
  <si>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</si>
  <si>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</si>
  <si>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</si>
  <si>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</si>
  <si>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</si>
  <si>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</si>
  <si>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</si>
  <si>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</si>
  <si>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</si>
  <si>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</si>
  <si>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</si>
  <si>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</si>
  <si>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</si>
  <si>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</si>
  <si>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</si>
  <si>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</si>
  <si>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</si>
  <si>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</si>
  <si>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</si>
  <si>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</si>
  <si>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</si>
  <si>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</si>
  <si>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</si>
  <si>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</si>
  <si>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</si>
  <si>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</si>
  <si>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</si>
  <si>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</si>
  <si>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</si>
  <si>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</si>
  <si>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</si>
  <si>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</si>
  <si>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</si>
  <si>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</si>
  <si>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</si>
  <si>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</si>
  <si>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</si>
  <si>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</si>
  <si>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</si>
  <si>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</si>
  <si>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</si>
  <si>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</si>
  <si>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</si>
  <si>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</si>
  <si>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</si>
  <si>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</si>
  <si>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</si>
  <si>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</si>
  <si>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</si>
  <si>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</si>
  <si>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</si>
  <si>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</si>
  <si>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</si>
  <si>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</si>
  <si>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</si>
  <si>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</si>
  <si>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</si>
  <si>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</si>
  <si>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</si>
  <si>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</si>
  <si>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</si>
  <si>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</si>
  <si>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</si>
  <si>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</si>
  <si>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</si>
  <si>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</si>
  <si>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</si>
  <si>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</si>
  <si>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</si>
  <si>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</si>
  <si>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</si>
  <si>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</si>
  <si>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</si>
  <si>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</si>
  <si>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</si>
  <si>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</si>
  <si>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</si>
  <si>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</si>
  <si>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</si>
  <si>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</si>
  <si>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</si>
  <si>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</si>
  <si>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</si>
  <si>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</si>
  <si>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</si>
  <si>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</si>
  <si>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</si>
  <si>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</si>
  <si>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</si>
  <si>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</si>
  <si>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</si>
  <si>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</si>
  <si>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</si>
  <si>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</si>
  <si>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</si>
  <si>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</si>
  <si>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</si>
  <si>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</si>
  <si>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</si>
  <si>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</si>
  <si>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</si>
  <si>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</si>
  <si>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</si>
  <si>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</si>
  <si>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</si>
  <si>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</si>
  <si>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</si>
  <si>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</si>
  <si>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</si>
  <si>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</si>
  <si>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</si>
  <si>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</si>
  <si>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</si>
  <si>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</si>
  <si>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</si>
  <si>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</si>
  <si>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</si>
  <si>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</si>
  <si>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</si>
  <si>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</si>
  <si>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</si>
  <si>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</si>
  <si>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</si>
  <si>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</si>
  <si>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</si>
  <si>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</si>
  <si>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</si>
  <si>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</si>
  <si>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</si>
  <si>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</si>
  <si>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</si>
  <si>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</si>
  <si>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</si>
  <si>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</si>
  <si>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</si>
  <si>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</si>
  <si>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</si>
  <si>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</si>
  <si>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</si>
  <si>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</si>
  <si>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</si>
  <si>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</si>
  <si>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</si>
  <si>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</si>
  <si>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</si>
  <si>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</si>
  <si>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</si>
  <si>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</si>
  <si>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</si>
  <si>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</si>
  <si>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</si>
  <si>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</si>
  <si>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</si>
  <si>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</si>
  <si>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</si>
  <si>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</si>
  <si>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</si>
  <si>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</si>
  <si>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</si>
  <si>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</si>
  <si>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</si>
  <si>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</si>
  <si>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</si>
  <si>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</si>
  <si>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</si>
  <si>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</si>
  <si>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</si>
  <si>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</si>
  <si>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</si>
  <si>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</si>
  <si>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</si>
  <si>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</si>
  <si>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</si>
  <si>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</si>
  <si>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</si>
  <si>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</si>
  <si>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</si>
  <si>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</si>
  <si>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</si>
  <si>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</si>
  <si>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</si>
  <si>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</si>
  <si>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</si>
  <si>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</si>
  <si>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</si>
  <si>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</si>
  <si>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</si>
  <si>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</si>
  <si>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</si>
  <si>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</si>
  <si>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</si>
  <si>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</si>
  <si>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</si>
  <si>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</si>
  <si>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</si>
  <si>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</si>
  <si>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</si>
  <si>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</si>
  <si>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</si>
  <si>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</si>
  <si>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</si>
  <si>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</si>
  <si>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</si>
  <si>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</si>
  <si>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</si>
  <si>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</si>
  <si>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</si>
  <si>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</si>
  <si>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</si>
  <si>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</si>
  <si>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</si>
  <si>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</si>
  <si>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</si>
  <si>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</si>
  <si>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</si>
  <si>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</si>
  <si>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</si>
  <si>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</si>
  <si>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</si>
  <si>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</si>
  <si>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</si>
  <si>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</si>
  <si>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</si>
  <si>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</si>
  <si>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</si>
  <si>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</si>
  <si>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</si>
  <si>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</si>
  <si>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</si>
  <si>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</si>
  <si>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</si>
  <si>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</si>
  <si>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</si>
  <si>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</si>
  <si>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</si>
  <si>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</si>
  <si>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</si>
  <si>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</si>
  <si>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</si>
  <si>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</si>
  <si>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</si>
  <si>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</si>
  <si>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</si>
  <si>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</si>
  <si>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</si>
  <si>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</si>
  <si>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</si>
  <si>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</si>
  <si>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</si>
  <si>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</si>
  <si>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</si>
  <si>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</si>
  <si>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</si>
  <si>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</si>
  <si>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</si>
  <si>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</si>
  <si>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</si>
  <si>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</si>
  <si>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</si>
  <si>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</si>
  <si>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</si>
  <si>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</si>
  <si>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</si>
  <si>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</si>
  <si>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</si>
  <si>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</si>
  <si>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</si>
  <si>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</si>
  <si>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</si>
  <si>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</si>
  <si>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</si>
  <si>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</si>
  <si>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</si>
  <si>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</si>
  <si>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</si>
  <si>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</si>
  <si>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</si>
  <si>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</si>
  <si>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</si>
  <si>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</si>
  <si>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</si>
  <si>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</si>
  <si>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</si>
  <si>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</si>
  <si>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</si>
  <si>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</si>
  <si>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</si>
  <si>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</si>
  <si>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</si>
  <si>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</si>
  <si>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</si>
  <si>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</si>
  <si>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</si>
  <si>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</si>
  <si>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</si>
  <si>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</si>
  <si>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</si>
  <si>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</si>
  <si>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</si>
  <si>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</si>
  <si>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</si>
  <si>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</si>
  <si>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</si>
  <si>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</si>
  <si>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</si>
  <si>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</si>
  <si>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</si>
  <si>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</si>
  <si>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</si>
  <si>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</si>
  <si>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</si>
  <si>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</si>
  <si>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</si>
  <si>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</si>
  <si>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</si>
  <si>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</si>
  <si>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</si>
  <si>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</si>
  <si>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</si>
  <si>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</si>
  <si>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</si>
  <si>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</si>
  <si>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</si>
  <si>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</si>
  <si>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</si>
  <si>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</si>
  <si>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</si>
  <si>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</si>
  <si>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</si>
  <si>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</si>
  <si>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</si>
  <si>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</si>
  <si>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</si>
  <si>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</si>
  <si>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</si>
  <si>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</si>
  <si>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</si>
  <si>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</si>
  <si>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</si>
  <si>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</si>
  <si>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</si>
  <si>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</si>
  <si>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</si>
  <si>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</si>
  <si>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</si>
  <si>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</si>
  <si>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</si>
  <si>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</si>
  <si>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</si>
  <si>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</si>
  <si>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</si>
  <si>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</si>
  <si>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</si>
  <si>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</si>
  <si>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</si>
  <si>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</si>
  <si>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</si>
  <si>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</si>
  <si>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</si>
  <si>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</si>
  <si>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</si>
  <si>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</si>
  <si>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</si>
  <si>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</si>
  <si>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</si>
  <si>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</si>
  <si>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</si>
  <si>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</si>
  <si>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</si>
  <si>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</si>
  <si>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</si>
  <si>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</si>
  <si>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</si>
  <si>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</si>
  <si>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</si>
  <si>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</si>
  <si>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</si>
  <si>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</si>
  <si>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</si>
  <si>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</si>
  <si>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</si>
  <si>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</si>
  <si>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</si>
  <si>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</si>
  <si>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</si>
  <si>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</si>
  <si>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</si>
  <si>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</si>
  <si>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</si>
  <si>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</si>
  <si>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</si>
  <si>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</si>
  <si>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</si>
  <si>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</si>
  <si>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</si>
  <si>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</si>
  <si>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</si>
  <si>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</si>
  <si>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</si>
  <si>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</si>
  <si>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</si>
  <si>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</si>
  <si>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</si>
  <si>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</si>
  <si>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</si>
  <si>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</si>
  <si>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</si>
  <si>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</si>
  <si>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</si>
  <si>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</si>
  <si>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</si>
  <si>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</si>
  <si>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</si>
  <si>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</si>
  <si>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</si>
  <si>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</si>
  <si>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</si>
  <si>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</si>
  <si>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</si>
  <si>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</si>
  <si>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</si>
  <si>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</si>
  <si>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</si>
  <si>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</si>
  <si>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</si>
  <si>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</si>
  <si>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</si>
  <si>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</si>
  <si>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</si>
  <si>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</si>
  <si>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</si>
  <si>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</si>
  <si>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</si>
  <si>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</si>
  <si>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</si>
  <si>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</si>
  <si>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</si>
  <si>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</si>
  <si>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</si>
  <si>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</si>
  <si>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</si>
  <si>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</si>
  <si>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</si>
  <si>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</si>
  <si>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</si>
  <si>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</si>
  <si>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</si>
  <si>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</si>
  <si>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</si>
  <si>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</si>
  <si>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</si>
  <si>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</si>
  <si>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</si>
  <si>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</si>
  <si>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</si>
  <si>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</si>
  <si>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</si>
  <si>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</si>
  <si>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</si>
  <si>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</si>
  <si>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</si>
  <si>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</si>
  <si>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</si>
  <si>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</si>
  <si>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</si>
  <si>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</si>
  <si>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</si>
  <si>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</si>
  <si>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</si>
  <si>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</si>
  <si>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</si>
  <si>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</si>
  <si>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</si>
  <si>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</si>
  <si>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</si>
  <si>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</si>
  <si>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</si>
  <si>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</si>
  <si>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</si>
  <si>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</si>
  <si>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</si>
  <si>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</si>
  <si>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</si>
  <si>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</si>
  <si>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</si>
  <si>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</si>
  <si>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</si>
  <si>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</si>
  <si>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</si>
  <si>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</si>
  <si>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</si>
  <si>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</si>
  <si>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</si>
  <si>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</si>
  <si>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</si>
  <si>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</si>
  <si>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</si>
  <si>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</si>
  <si>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</si>
  <si>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</si>
  <si>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</si>
  <si>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</si>
  <si>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</si>
  <si>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</si>
  <si>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</si>
  <si>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</si>
  <si>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</si>
  <si>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</si>
  <si>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</si>
  <si>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</si>
  <si>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</si>
  <si>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</si>
  <si>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</si>
  <si>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</si>
  <si>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</si>
  <si>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</si>
  <si>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</si>
  <si>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</si>
  <si>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</si>
  <si>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</si>
  <si>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</si>
  <si>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</si>
  <si>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</si>
  <si>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</si>
  <si>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</si>
  <si>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</si>
  <si>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</si>
  <si>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</si>
  <si>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</si>
  <si>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</si>
  <si>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</si>
  <si>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</si>
  <si>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</si>
  <si>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</si>
  <si>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</si>
  <si>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</si>
  <si>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</si>
  <si>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</si>
  <si>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</si>
  <si>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</si>
  <si>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</si>
  <si>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</si>
  <si>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</si>
  <si>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</si>
  <si>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</si>
  <si>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</si>
  <si>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</si>
  <si>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</si>
  <si>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</si>
  <si>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</si>
  <si>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</si>
  <si>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</si>
  <si>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</si>
  <si>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</si>
  <si>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</si>
  <si>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</si>
  <si>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</si>
  <si>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</si>
  <si>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</si>
  <si>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</si>
  <si>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</si>
  <si>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</si>
  <si>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</si>
  <si>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</si>
  <si>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</si>
  <si>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</si>
  <si>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</si>
  <si>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</si>
  <si>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</si>
  <si>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</si>
  <si>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</si>
  <si>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</si>
  <si>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</si>
  <si>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</si>
  <si>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</si>
  <si>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</si>
  <si>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</si>
  <si>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</si>
  <si>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</si>
  <si>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</si>
  <si>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</si>
  <si>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</si>
  <si>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</si>
  <si>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</si>
  <si>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</si>
  <si>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</si>
  <si>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</si>
  <si>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</si>
  <si>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</si>
  <si>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</si>
  <si>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</si>
  <si>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</si>
  <si>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</si>
  <si>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</si>
  <si>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</si>
  <si>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</si>
  <si>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</si>
  <si>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</si>
  <si>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</si>
  <si>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</si>
  <si>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</si>
  <si>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</si>
  <si>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</si>
  <si>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</si>
  <si>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</si>
  <si>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</si>
  <si>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</si>
  <si>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</si>
  <si>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</si>
  <si>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</si>
  <si>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</si>
  <si>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</si>
  <si>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</si>
  <si>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</si>
  <si>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</si>
  <si>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</si>
  <si>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</si>
  <si>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</si>
  <si>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</si>
  <si>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</si>
  <si>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</si>
  <si>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</si>
  <si>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</si>
  <si>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</si>
  <si>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</si>
  <si>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</si>
  <si>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</si>
  <si>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</si>
  <si>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</si>
  <si>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</si>
  <si>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</si>
  <si>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</si>
  <si>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</si>
  <si>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</si>
  <si>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</si>
  <si>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</si>
  <si>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</si>
  <si>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</si>
  <si>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</si>
  <si>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</si>
  <si>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</si>
  <si>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</si>
  <si>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</si>
  <si>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</si>
  <si>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</si>
  <si>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</si>
  <si>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</si>
  <si>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</si>
  <si>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</si>
  <si>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</si>
  <si>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</si>
  <si>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</si>
  <si>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</si>
  <si>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</si>
  <si>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</si>
  <si>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</si>
  <si>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</si>
  <si>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</si>
  <si>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</si>
  <si>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</si>
  <si>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</si>
  <si>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</si>
  <si>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</si>
  <si>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</si>
  <si>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</si>
  <si>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</si>
  <si>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</si>
  <si>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</si>
  <si>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</si>
  <si>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</si>
  <si>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</si>
  <si>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</si>
  <si>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</si>
  <si>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</si>
  <si>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</si>
  <si>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</si>
  <si>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</si>
  <si>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</si>
  <si>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</si>
  <si>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</si>
  <si>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</si>
  <si>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</si>
  <si>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</si>
  <si>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</si>
  <si>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</si>
  <si>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</si>
  <si>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</si>
  <si>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</si>
  <si>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</si>
  <si>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</si>
  <si>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</si>
  <si>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</si>
  <si>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</si>
  <si>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</si>
  <si>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</si>
  <si>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</si>
  <si>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</si>
  <si>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</si>
  <si>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</si>
  <si>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</si>
  <si>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</si>
  <si>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</si>
  <si>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</si>
  <si>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</si>
  <si>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</si>
  <si>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</si>
  <si>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</si>
  <si>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</si>
  <si>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</si>
  <si>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</si>
  <si>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</si>
  <si>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</si>
  <si>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</si>
  <si>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</si>
  <si>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</si>
  <si>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</si>
  <si>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</si>
  <si>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</si>
  <si>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</si>
  <si>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</si>
  <si>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</si>
  <si>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</si>
  <si>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</si>
  <si>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</si>
  <si>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</si>
  <si>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</si>
  <si>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</si>
  <si>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</si>
  <si>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</si>
  <si>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</si>
  <si>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</si>
  <si>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</si>
  <si>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</si>
  <si>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</si>
  <si>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</si>
  <si>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</si>
  <si>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</si>
  <si>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</si>
  <si>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</si>
  <si>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</si>
  <si>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</si>
  <si>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</si>
  <si>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</si>
  <si>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</si>
  <si>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</si>
  <si>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</si>
  <si>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</si>
  <si>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</si>
  <si>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</si>
  <si>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</si>
  <si>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</si>
  <si>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</si>
  <si>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</si>
  <si>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</si>
  <si>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</si>
  <si>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</si>
  <si>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</si>
  <si>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</si>
  <si>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</si>
  <si>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</si>
  <si>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</si>
  <si>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</si>
  <si>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</si>
  <si>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</si>
  <si>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</si>
  <si>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</si>
  <si>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</si>
  <si>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</si>
  <si>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</si>
  <si>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</si>
  <si>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</si>
  <si>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</si>
  <si>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</si>
  <si>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</si>
  <si>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</si>
  <si>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</si>
  <si>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</si>
  <si>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</si>
  <si>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</si>
  <si>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</si>
  <si>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</si>
  <si>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</si>
  <si>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</si>
  <si>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</si>
  <si>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</si>
  <si>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</si>
  <si>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</si>
  <si>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</si>
  <si>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</si>
  <si>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</si>
  <si>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</si>
  <si>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</si>
  <si>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</si>
  <si>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</si>
  <si>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</si>
  <si>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</si>
  <si>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</si>
  <si>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</si>
  <si>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</si>
  <si>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</si>
  <si>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</si>
  <si>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</si>
  <si>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</si>
  <si>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</si>
  <si>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</si>
  <si>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</si>
  <si>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</si>
  <si>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</si>
  <si>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</si>
  <si>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</si>
  <si>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</si>
  <si>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</si>
  <si>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</si>
  <si>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</si>
  <si>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</si>
  <si>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</si>
  <si>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</si>
  <si>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</si>
  <si>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</si>
  <si>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</si>
  <si>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</si>
  <si>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</si>
  <si>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</si>
  <si>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</si>
  <si>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</si>
  <si>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</si>
  <si>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</si>
  <si>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</si>
  <si>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</si>
  <si>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</si>
  <si>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</si>
  <si>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</si>
  <si>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</si>
  <si>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</si>
  <si>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</si>
  <si>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</si>
  <si>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</si>
  <si>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</si>
  <si>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</si>
  <si>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</si>
  <si>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</si>
  <si>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</si>
  <si>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</si>
  <si>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</si>
  <si>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</si>
  <si>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</si>
  <si>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</si>
  <si>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</si>
  <si>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</si>
  <si>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</si>
  <si>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</si>
  <si>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</si>
  <si>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</si>
  <si>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</si>
  <si>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</si>
  <si>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</si>
  <si>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</si>
  <si>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</si>
  <si>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</si>
  <si>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</si>
  <si>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</si>
  <si>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</si>
  <si>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</si>
  <si>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</si>
  <si>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</si>
  <si>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</si>
  <si>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</si>
  <si>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</si>
  <si>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</si>
  <si>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</si>
  <si>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</si>
  <si>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</si>
  <si>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</si>
  <si>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</si>
  <si>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</si>
  <si>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</si>
  <si>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</si>
  <si>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</si>
  <si>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</si>
  <si>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</si>
  <si>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</si>
  <si>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</si>
  <si>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</si>
  <si>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</si>
  <si>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</si>
  <si>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</si>
  <si>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</si>
  <si>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</si>
  <si>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</si>
  <si>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</si>
  <si>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</si>
  <si>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</si>
  <si>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</si>
  <si>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</si>
  <si>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</si>
  <si>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</si>
  <si>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</si>
  <si>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</si>
  <si>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</si>
  <si>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</si>
  <si>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</si>
  <si>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</si>
  <si>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</si>
  <si>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</si>
  <si>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</si>
  <si>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</si>
  <si>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</si>
  <si>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</si>
  <si>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</si>
  <si>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</si>
  <si>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</si>
  <si>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</si>
  <si>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</si>
  <si>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</si>
  <si>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</si>
  <si>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</si>
  <si>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</si>
  <si>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</si>
  <si>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</si>
  <si>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</si>
  <si>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</si>
  <si>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</si>
  <si>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</si>
  <si>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</si>
  <si>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</si>
  <si>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</si>
  <si>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</si>
  <si>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</si>
  <si>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</si>
  <si>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</si>
  <si>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</si>
  <si>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</si>
  <si>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</si>
  <si>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</si>
  <si>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</si>
  <si>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</si>
  <si>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</si>
  <si>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</si>
  <si>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</si>
  <si>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</si>
  <si>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</si>
  <si>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</si>
  <si>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</si>
  <si>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</si>
  <si>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</si>
  <si>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</si>
  <si>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</si>
  <si>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</si>
  <si>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</si>
  <si>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</si>
  <si>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</si>
  <si>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</si>
  <si>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</si>
  <si>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</si>
  <si>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</si>
  <si>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</si>
  <si>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</si>
  <si>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</si>
  <si>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</si>
  <si>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</si>
  <si>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</si>
  <si>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</si>
  <si>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</si>
  <si>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</si>
  <si>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</si>
  <si>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</si>
  <si>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</si>
  <si>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</si>
  <si>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</si>
  <si>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</si>
  <si>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</si>
  <si>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</si>
  <si>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</si>
  <si>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</si>
  <si>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</si>
  <si>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</si>
  <si>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</si>
  <si>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</si>
  <si>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</si>
  <si>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</si>
  <si>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</si>
  <si>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</si>
  <si>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</si>
  <si>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</si>
  <si>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</si>
  <si>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</si>
  <si>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</si>
  <si>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</si>
  <si>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</si>
  <si>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</si>
  <si>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</si>
  <si>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</si>
  <si>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</si>
  <si>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</si>
  <si>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</si>
  <si>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</si>
  <si>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</si>
  <si>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</si>
  <si>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</si>
  <si>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</si>
  <si>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</si>
  <si>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</si>
  <si>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</si>
  <si>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</si>
  <si>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</si>
  <si>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</si>
  <si>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</si>
  <si>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</si>
  <si>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</si>
  <si>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</si>
  <si>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</si>
  <si>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</si>
  <si>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</si>
  <si>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</si>
  <si>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</si>
  <si>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</si>
  <si>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</si>
  <si>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</si>
  <si>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</si>
  <si>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</si>
  <si>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</si>
  <si>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</si>
  <si>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</si>
  <si>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</si>
  <si>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</si>
  <si>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</si>
  <si>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</si>
  <si>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</si>
  <si>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</si>
  <si>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</si>
  <si>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</si>
  <si>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</si>
  <si>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</si>
  <si>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</si>
  <si>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</si>
  <si>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</si>
  <si>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</si>
  <si>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</si>
  <si>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</si>
  <si>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</si>
  <si>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</si>
  <si>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</si>
  <si>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</si>
  <si>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</si>
  <si>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</si>
  <si>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</si>
  <si>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</si>
  <si>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</si>
  <si>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</si>
  <si>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</si>
  <si>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</si>
  <si>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</si>
  <si>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</si>
  <si>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</si>
  <si>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</si>
  <si>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</si>
  <si>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</si>
  <si>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</si>
  <si>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</si>
  <si>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</si>
  <si>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</si>
  <si>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</si>
  <si>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</si>
  <si>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</si>
  <si>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</si>
  <si>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</si>
  <si>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</si>
  <si>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</si>
  <si>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</si>
  <si>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</si>
  <si>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</si>
  <si>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</si>
  <si>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</si>
  <si>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</si>
  <si>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</si>
  <si>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</si>
  <si>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</si>
  <si>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</si>
  <si>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</si>
  <si>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</si>
  <si>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</si>
  <si>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</si>
  <si>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</si>
  <si>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</si>
  <si>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</si>
  <si>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</si>
  <si>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</si>
  <si>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</si>
  <si>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</si>
  <si>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</si>
  <si>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</si>
  <si>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</si>
  <si>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</si>
  <si>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</si>
  <si>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</si>
  <si>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</si>
  <si>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</si>
  <si>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</si>
  <si>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</si>
  <si>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</si>
  <si>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</si>
  <si>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</si>
  <si>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</si>
  <si>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</si>
  <si>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</si>
  <si>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</si>
  <si>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</si>
  <si>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</si>
  <si>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</si>
  <si>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</si>
  <si>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</si>
  <si>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</si>
  <si>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</si>
  <si>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</si>
  <si>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</si>
  <si>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</si>
  <si>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</si>
  <si>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</si>
  <si>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</si>
  <si>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</si>
  <si>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</si>
  <si>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</si>
  <si>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</si>
  <si>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</si>
  <si>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</si>
  <si>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</si>
  <si>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</si>
  <si>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</si>
  <si>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</si>
  <si>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</si>
  <si>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</si>
  <si>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</si>
  <si>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</si>
  <si>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</si>
  <si>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</si>
  <si>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</si>
  <si>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</si>
  <si>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</si>
  <si>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</si>
  <si>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</si>
  <si>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</si>
  <si>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</si>
  <si>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</si>
  <si>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</si>
  <si>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</si>
  <si>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</si>
  <si>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</si>
  <si>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</si>
  <si>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</si>
  <si>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</si>
  <si>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</si>
  <si>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</si>
  <si>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</si>
  <si>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</si>
  <si>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</si>
  <si>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</si>
  <si>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</si>
  <si>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</si>
  <si>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</si>
  <si>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</si>
  <si>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</si>
  <si>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</si>
  <si>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</si>
  <si>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</si>
  <si>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</si>
  <si>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</si>
  <si>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</si>
  <si>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</si>
  <si>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</si>
  <si>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</si>
  <si>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</si>
  <si>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</si>
  <si>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</si>
  <si>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</si>
  <si>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</si>
  <si>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</si>
  <si>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</si>
  <si>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</si>
  <si>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</si>
  <si>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</si>
  <si>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</si>
  <si>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</si>
  <si>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</si>
  <si>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</si>
  <si>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</si>
  <si>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</si>
  <si>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</si>
  <si>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</si>
  <si>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</si>
  <si>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</si>
  <si>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</si>
  <si>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</si>
  <si>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</si>
  <si>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</si>
  <si>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</si>
  <si>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</si>
  <si>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</si>
  <si>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</si>
  <si>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</si>
  <si>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</si>
  <si>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</si>
  <si>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</si>
  <si>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</si>
  <si>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</si>
  <si>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</si>
  <si>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</si>
  <si>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</si>
  <si>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</si>
  <si>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</si>
  <si>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</si>
  <si>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</si>
  <si>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</si>
  <si>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</si>
  <si>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</si>
  <si>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</si>
  <si>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</si>
  <si>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</si>
  <si>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</si>
  <si>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</si>
  <si>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</si>
  <si>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</si>
  <si>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</si>
  <si>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</si>
  <si>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</si>
  <si>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</si>
  <si>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</si>
  <si>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</si>
  <si>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</si>
  <si>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</si>
  <si>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</si>
  <si>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</si>
  <si>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</si>
  <si>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</si>
  <si>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</si>
  <si>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</si>
  <si>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</si>
  <si>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</si>
  <si>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</si>
  <si>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</si>
  <si>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</si>
  <si>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</si>
  <si>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</si>
  <si>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</si>
  <si>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</si>
  <si>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</si>
  <si>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</si>
  <si>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</si>
  <si>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</si>
  <si>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</si>
  <si>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</si>
  <si>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</si>
  <si>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</si>
  <si>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</si>
  <si>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</si>
  <si>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</si>
  <si>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</si>
  <si>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</si>
  <si>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</si>
  <si>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</si>
  <si>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</si>
  <si>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</si>
  <si>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</si>
  <si>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</si>
  <si>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</si>
  <si>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</si>
  <si>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</si>
  <si>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</si>
  <si>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</si>
  <si>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</si>
  <si>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</si>
  <si>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</si>
  <si>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</si>
  <si>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</si>
  <si>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</si>
  <si>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</si>
  <si>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</si>
  <si>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</si>
  <si>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</si>
  <si>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</si>
  <si>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</si>
  <si>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</si>
  <si>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</si>
  <si>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</si>
  <si>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</si>
  <si>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</si>
  <si>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</si>
  <si>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</si>
  <si>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</si>
  <si>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</si>
  <si>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</si>
  <si>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</si>
  <si>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</si>
  <si>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</si>
  <si>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</si>
  <si>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</si>
  <si>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</si>
  <si>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</si>
  <si>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</si>
  <si>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</si>
  <si>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</si>
  <si>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</si>
  <si>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</si>
  <si>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</si>
  <si>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</si>
  <si>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</si>
  <si>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</si>
  <si>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</si>
  <si>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</si>
  <si>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</si>
  <si>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</si>
  <si>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</si>
  <si>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</si>
  <si>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</si>
  <si>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</si>
  <si>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</si>
  <si>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</si>
  <si>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</si>
  <si>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</si>
  <si>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</si>
  <si>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</si>
  <si>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</si>
  <si>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</si>
  <si>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</si>
  <si>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</si>
  <si>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</si>
  <si>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</si>
  <si>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</si>
  <si>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</si>
  <si>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</si>
  <si>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</si>
  <si>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</si>
  <si>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</si>
  <si>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</si>
  <si>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</si>
  <si>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</si>
  <si>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</si>
  <si>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</si>
  <si>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</si>
  <si>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</si>
  <si>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</si>
  <si>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</si>
  <si>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</si>
  <si>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</si>
  <si>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</si>
  <si>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</si>
  <si>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</si>
  <si>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</si>
  <si>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</si>
  <si>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</si>
  <si>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</si>
  <si>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</si>
  <si>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</si>
  <si>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</si>
  <si>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</si>
  <si>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</si>
  <si>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</si>
  <si>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</si>
  <si>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</si>
  <si>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</si>
  <si>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</si>
  <si>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</si>
  <si>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</si>
  <si>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</si>
  <si>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</si>
  <si>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</si>
  <si>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</si>
  <si>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</si>
  <si>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</si>
  <si>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</si>
  <si>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</si>
  <si>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</si>
  <si>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</si>
  <si>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</si>
  <si>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</si>
  <si>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</si>
  <si>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</si>
  <si>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</si>
  <si>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</si>
  <si>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</si>
  <si>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</si>
  <si>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</si>
  <si>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</si>
  <si>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</si>
  <si>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</si>
  <si>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</si>
  <si>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</si>
  <si>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</si>
  <si>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</si>
  <si>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</si>
  <si>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</si>
  <si>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</si>
  <si>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</si>
  <si>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</si>
  <si>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</si>
  <si>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</si>
  <si>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</si>
  <si>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</si>
  <si>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</si>
  <si>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</si>
  <si>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</si>
  <si>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</si>
  <si>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</si>
  <si>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</si>
  <si>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</si>
  <si>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</si>
  <si>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</si>
  <si>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</si>
  <si>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</si>
  <si>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</si>
  <si>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</si>
  <si>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</si>
  <si>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</si>
  <si>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</si>
  <si>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</si>
  <si>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</si>
  <si>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</si>
  <si>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</si>
  <si>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</si>
  <si>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</si>
  <si>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</si>
  <si>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</si>
  <si>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</si>
  <si>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</si>
  <si>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</si>
  <si>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</si>
  <si>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</si>
  <si>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</si>
  <si>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</si>
  <si>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</si>
  <si>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</si>
  <si>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</si>
  <si>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</si>
  <si>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</si>
  <si>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</si>
  <si>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</si>
  <si>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</si>
  <si>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</si>
  <si>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</si>
  <si>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</si>
  <si>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</si>
  <si>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</si>
  <si>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</si>
  <si>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</si>
  <si>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</si>
  <si>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</si>
  <si>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</si>
  <si>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</si>
  <si>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</si>
  <si>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</si>
  <si>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</si>
  <si>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</si>
  <si>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</si>
  <si>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</si>
  <si>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</si>
  <si>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</si>
  <si>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</si>
  <si>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</si>
  <si>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</si>
  <si>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</si>
  <si>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</si>
  <si>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</si>
  <si>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</si>
  <si>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</si>
  <si>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</si>
  <si>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</si>
  <si>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</si>
  <si>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</si>
  <si>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</si>
  <si>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</si>
  <si>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</si>
  <si>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</si>
  <si>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</si>
  <si>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</si>
  <si>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</si>
  <si>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</si>
  <si>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</si>
  <si>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</si>
  <si>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</si>
  <si>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</si>
  <si>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</si>
  <si>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</si>
  <si>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</si>
  <si>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</si>
  <si>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</si>
  <si>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</si>
  <si>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</si>
  <si>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</si>
  <si>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</si>
  <si>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</si>
  <si>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</si>
  <si>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</si>
  <si>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</si>
  <si>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</si>
  <si>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</si>
  <si>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</si>
  <si>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</si>
  <si>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</si>
  <si>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</si>
  <si>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</si>
  <si>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</si>
  <si>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</si>
  <si>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</si>
  <si>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</si>
  <si>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</si>
  <si>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</si>
  <si>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</si>
  <si>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</si>
  <si>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</si>
  <si>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</si>
  <si>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</si>
  <si>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</si>
  <si>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</si>
  <si>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</si>
  <si>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</si>
  <si>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</si>
  <si>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</si>
  <si>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</si>
  <si>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</si>
  <si>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</si>
  <si>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</si>
  <si>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</si>
  <si>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</si>
  <si>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</si>
  <si>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</si>
  <si>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</si>
  <si>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</si>
  <si>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</si>
  <si>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</si>
  <si>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</si>
  <si>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</si>
  <si>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</si>
  <si>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</si>
  <si>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</si>
  <si>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</si>
  <si>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</si>
  <si>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</si>
  <si>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</si>
  <si>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</si>
  <si>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</si>
  <si>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</si>
  <si>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</si>
  <si>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</si>
  <si>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</si>
  <si>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</si>
  <si>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</si>
  <si>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</si>
  <si>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</si>
  <si>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</si>
  <si>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</si>
  <si>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</si>
  <si>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</si>
  <si>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</si>
  <si>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</si>
  <si>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</si>
  <si>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</si>
  <si>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</si>
  <si>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</si>
  <si>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</si>
  <si>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</si>
  <si>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</si>
  <si>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</si>
  <si>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</si>
  <si>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</si>
  <si>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</si>
  <si>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</si>
  <si>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</si>
  <si>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</si>
  <si>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</si>
  <si>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</si>
  <si>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</si>
  <si>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</si>
  <si>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</si>
  <si>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</si>
  <si>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</si>
  <si>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</si>
  <si>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</si>
  <si>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</si>
  <si>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</si>
  <si>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</si>
  <si>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</si>
  <si>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</si>
  <si>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</si>
  <si>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</si>
  <si>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</si>
  <si>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</si>
  <si>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</si>
  <si>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</si>
  <si>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</si>
  <si>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</si>
  <si>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</si>
  <si>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</si>
  <si>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</si>
  <si>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</si>
  <si>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</si>
  <si>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</si>
  <si>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</si>
  <si>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</si>
  <si>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</si>
  <si>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</si>
  <si>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</si>
  <si>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</si>
  <si>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</si>
  <si>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</si>
  <si>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</si>
  <si>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</si>
  <si>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</si>
  <si>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</si>
  <si>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</si>
  <si>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</si>
  <si>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</si>
  <si>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</si>
  <si>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</si>
  <si>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</si>
  <si>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</si>
  <si>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</si>
  <si>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</si>
  <si>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</si>
  <si>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</si>
  <si>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</si>
  <si>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</si>
  <si>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</si>
  <si>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</si>
  <si>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</si>
  <si>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</si>
  <si>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</si>
  <si>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</si>
  <si>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</si>
  <si>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</si>
  <si>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</si>
  <si>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</si>
  <si>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</si>
  <si>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</si>
  <si>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</si>
  <si>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</si>
  <si>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</si>
  <si>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</si>
  <si>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</si>
  <si>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</si>
  <si>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</si>
  <si>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</si>
  <si>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</si>
  <si>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</si>
  <si>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</si>
  <si>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</si>
  <si>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</si>
  <si>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</si>
  <si>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</si>
  <si>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</si>
  <si>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</si>
  <si>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</si>
  <si>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</si>
  <si>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</si>
  <si>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</si>
  <si>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</si>
  <si>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</si>
  <si>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</si>
  <si>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</si>
  <si>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</si>
  <si>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</si>
  <si>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</si>
  <si>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</si>
  <si>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</si>
  <si>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</si>
  <si>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</si>
  <si>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</si>
  <si>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</si>
  <si>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</si>
  <si>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</si>
  <si>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</si>
  <si>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</si>
  <si>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</si>
  <si>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</si>
  <si>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</si>
  <si>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</si>
  <si>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</si>
  <si>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</si>
  <si>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</si>
  <si>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</si>
  <si>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</si>
  <si>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</si>
  <si>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</si>
  <si>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</si>
  <si>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</si>
  <si>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</si>
  <si>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</si>
  <si>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</si>
  <si>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</si>
  <si>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</si>
  <si>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</si>
  <si>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</si>
  <si>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</si>
  <si>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</si>
  <si>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</si>
  <si>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</si>
  <si>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</si>
  <si>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</si>
  <si>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</si>
  <si>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</si>
  <si>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</si>
  <si>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</si>
  <si>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</si>
  <si>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</si>
  <si>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</si>
  <si>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</si>
  <si>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</si>
  <si>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</si>
  <si>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</si>
  <si>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</si>
  <si>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</si>
  <si>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</si>
  <si>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</si>
  <si>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</si>
  <si>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</si>
  <si>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</si>
  <si>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</si>
  <si>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</si>
  <si>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</si>
  <si>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</si>
  <si>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</si>
  <si>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</si>
  <si>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</si>
  <si>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</si>
  <si>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</si>
  <si>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</si>
  <si>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</si>
  <si>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</si>
  <si>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</si>
  <si>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</si>
  <si>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</si>
  <si>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</si>
  <si>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</si>
  <si>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</si>
  <si>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</si>
  <si>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</si>
  <si>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</si>
  <si>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</si>
  <si>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</si>
  <si>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</si>
  <si>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</si>
  <si>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</si>
  <si>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</si>
  <si>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</si>
  <si>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</si>
  <si>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</si>
  <si>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</si>
  <si>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</si>
  <si>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</si>
  <si>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</si>
  <si>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</si>
  <si>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</si>
  <si>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</si>
  <si>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</si>
  <si>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</si>
  <si>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</si>
  <si>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</si>
  <si>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</si>
  <si>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</si>
  <si>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</si>
  <si>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</si>
  <si>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</si>
  <si>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</si>
  <si>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</si>
  <si>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</si>
  <si>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</si>
  <si>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</si>
  <si>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</si>
  <si>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</si>
  <si>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</si>
  <si>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</si>
  <si>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</si>
  <si>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</si>
  <si>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</si>
  <si>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</si>
  <si>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</si>
  <si>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</si>
  <si>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</si>
  <si>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</si>
  <si>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</si>
  <si>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</si>
  <si>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</si>
  <si>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</si>
  <si>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</si>
  <si>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</si>
  <si>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</si>
  <si>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</si>
  <si>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</si>
  <si>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</si>
  <si>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</si>
  <si>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</si>
  <si>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</si>
  <si>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</si>
  <si>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</si>
  <si>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</si>
  <si>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</si>
  <si>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</si>
  <si>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</si>
  <si>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</si>
  <si>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</si>
  <si>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</si>
  <si>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</si>
  <si>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</si>
  <si>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</si>
  <si>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</si>
  <si>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</si>
  <si>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</si>
  <si>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</si>
  <si>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</si>
  <si>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</si>
  <si>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</si>
  <si>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</si>
  <si>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</si>
  <si>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</si>
  <si>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</si>
  <si>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</si>
  <si>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</si>
  <si>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</si>
  <si>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</si>
  <si>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</si>
  <si>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</si>
  <si>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</si>
  <si>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</si>
  <si>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</si>
  <si>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</si>
  <si>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</si>
  <si>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</si>
  <si>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</si>
  <si>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</si>
  <si>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</si>
  <si>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</si>
  <si>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</si>
  <si>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</si>
  <si>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</si>
  <si>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</si>
  <si>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</si>
  <si>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</si>
  <si>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</si>
  <si>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</si>
  <si>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</si>
  <si>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</si>
  <si>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</si>
  <si>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</si>
  <si>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</si>
  <si>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</si>
  <si>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</si>
  <si>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</si>
  <si>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</si>
  <si>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</si>
  <si>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</si>
  <si>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</si>
  <si>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</si>
  <si>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</si>
  <si>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</si>
  <si>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</si>
  <si>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</si>
  <si>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</si>
  <si>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</si>
  <si>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</si>
  <si>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</si>
  <si>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</si>
  <si>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</si>
  <si>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</si>
  <si>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</si>
  <si>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</si>
  <si>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</si>
  <si>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</si>
  <si>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</si>
  <si>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</si>
  <si>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</si>
  <si>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</si>
  <si>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</si>
  <si>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</si>
  <si>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</si>
  <si>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</si>
  <si>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</si>
  <si>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</si>
  <si>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</si>
  <si>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</si>
  <si>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</si>
  <si>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</si>
  <si>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</si>
  <si>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</si>
  <si>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</si>
  <si>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</si>
  <si>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</si>
  <si>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</si>
  <si>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</si>
  <si>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</si>
  <si>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</si>
  <si>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</si>
  <si>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</si>
  <si>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</si>
  <si>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</si>
  <si>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</si>
  <si>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</si>
  <si>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</si>
  <si>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</si>
  <si>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</si>
  <si>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</si>
  <si>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</si>
  <si>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</si>
  <si>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</si>
  <si>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</si>
  <si>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</si>
  <si>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</si>
  <si>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</si>
  <si>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</si>
  <si>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</si>
  <si>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</si>
  <si>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</si>
  <si>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</si>
  <si>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</si>
  <si>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</si>
  <si>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</si>
  <si>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</si>
  <si>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</si>
  <si>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</si>
  <si>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</si>
  <si>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</si>
  <si>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</si>
  <si>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</si>
  <si>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</si>
  <si>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</si>
  <si>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</si>
  <si>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</si>
  <si>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</si>
  <si>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</si>
  <si>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</si>
  <si>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</si>
  <si>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</si>
  <si>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</si>
  <si>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</si>
  <si>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</si>
  <si>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</si>
  <si>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</si>
  <si>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</si>
  <si>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</si>
  <si>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</si>
  <si>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</si>
  <si>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</si>
  <si>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</si>
  <si>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</si>
  <si>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</si>
  <si>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</si>
  <si>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</si>
  <si>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</si>
  <si>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</si>
  <si>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</si>
  <si>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</si>
  <si>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</si>
  <si>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</si>
  <si>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</si>
  <si>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</si>
  <si>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</si>
  <si>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</si>
  <si>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</si>
  <si>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</si>
  <si>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</si>
  <si>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</si>
  <si>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</si>
  <si>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</si>
  <si>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</si>
  <si>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</si>
  <si>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</si>
  <si>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</si>
  <si>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</si>
  <si>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</si>
  <si>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</si>
  <si>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</si>
  <si>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</si>
  <si>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</si>
  <si>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</si>
  <si>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</si>
  <si>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</si>
  <si>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</si>
  <si>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</si>
  <si>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</si>
  <si>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</si>
  <si>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</si>
  <si>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</si>
  <si>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</si>
  <si>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</si>
  <si>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</si>
  <si>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</si>
  <si>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</si>
  <si>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</si>
  <si>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</si>
  <si>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</si>
  <si>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</si>
  <si>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</si>
  <si>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</si>
  <si>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</si>
  <si>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</si>
  <si>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</si>
  <si>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</si>
  <si>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</si>
  <si>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</si>
  <si>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</si>
  <si>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</si>
  <si>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</si>
  <si>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</si>
  <si>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</si>
  <si>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</si>
  <si>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</si>
  <si>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</si>
  <si>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</si>
  <si>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</si>
  <si>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</si>
  <si>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</si>
  <si>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</si>
  <si>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</si>
  <si>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</si>
  <si>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</si>
  <si>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</si>
  <si>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</si>
  <si>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</si>
  <si>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</si>
  <si>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</si>
  <si>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</si>
  <si>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</si>
  <si>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</si>
  <si>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</si>
  <si>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</si>
  <si>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</si>
  <si>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</si>
  <si>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</si>
  <si>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</si>
  <si>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</si>
  <si>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</si>
  <si>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</si>
  <si>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</si>
  <si>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</si>
  <si>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</si>
  <si>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</si>
  <si>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</si>
  <si>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</si>
  <si>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</si>
  <si>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</si>
  <si>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</si>
  <si>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</si>
  <si>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</si>
  <si>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</si>
  <si>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</si>
  <si>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</si>
  <si>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</si>
  <si>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</si>
  <si>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</si>
  <si>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</si>
  <si>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</si>
  <si>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</si>
  <si>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</si>
  <si>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</si>
  <si>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</si>
  <si>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</si>
  <si>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</si>
  <si>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</si>
  <si>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</si>
  <si>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</si>
  <si>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</si>
  <si>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</si>
  <si>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</si>
  <si>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</si>
  <si>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</si>
  <si>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</si>
  <si>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</si>
  <si>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</si>
  <si>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</si>
  <si>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</si>
  <si>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</si>
  <si>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</si>
  <si>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</si>
  <si>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</si>
  <si>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</si>
  <si>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</si>
  <si>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</si>
  <si>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</si>
  <si>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</si>
  <si>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</si>
  <si>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</si>
  <si>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</si>
  <si>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</si>
  <si>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</si>
  <si>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</si>
  <si>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</si>
  <si>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</si>
  <si>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</si>
  <si>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</si>
  <si>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</si>
  <si>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</si>
  <si>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</si>
  <si>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</si>
  <si>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</si>
  <si>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</si>
  <si>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</si>
  <si>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</si>
  <si>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</si>
  <si>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</si>
  <si>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</si>
  <si>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</si>
  <si>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</si>
  <si>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</si>
  <si>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</si>
  <si>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</si>
  <si>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</si>
  <si>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</si>
  <si>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</si>
  <si>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</si>
  <si>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</si>
  <si>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</si>
  <si>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</si>
  <si>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</si>
  <si>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</si>
  <si>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</si>
  <si>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</si>
  <si>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</si>
  <si>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</si>
  <si>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</si>
  <si>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</si>
  <si>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</si>
  <si>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</si>
  <si>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</si>
  <si>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</si>
  <si>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</si>
  <si>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</si>
  <si>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</si>
  <si>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</si>
  <si>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</si>
  <si>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</si>
  <si>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</si>
  <si>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</si>
  <si>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</si>
  <si>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</si>
  <si>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</si>
  <si>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</si>
  <si>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</si>
  <si>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</si>
  <si>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</si>
  <si>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</si>
  <si>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</si>
  <si>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</si>
  <si>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</si>
  <si>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</si>
  <si>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</si>
  <si>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</si>
  <si>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</si>
  <si>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</si>
  <si>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</si>
  <si>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</si>
  <si>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</si>
  <si>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</si>
  <si>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</si>
  <si>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</si>
  <si>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</si>
  <si>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</si>
  <si>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</si>
  <si>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</si>
  <si>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</si>
  <si>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</si>
  <si>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</si>
  <si>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</si>
  <si>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</si>
  <si>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</si>
  <si>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</si>
  <si>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</si>
  <si>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</si>
  <si>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</si>
  <si>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</si>
  <si>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</si>
  <si>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</si>
  <si>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</si>
  <si>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</si>
  <si>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</si>
  <si>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</si>
  <si>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</si>
  <si>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</si>
  <si>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</si>
  <si>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</si>
  <si>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</si>
  <si>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</si>
  <si>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</si>
  <si>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</si>
  <si>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</si>
  <si>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</si>
  <si>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</si>
  <si>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</si>
  <si>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</si>
  <si>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</si>
  <si>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</si>
  <si>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</si>
  <si>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</si>
  <si>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</si>
  <si>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</si>
  <si>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</si>
  <si>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</si>
  <si>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</si>
  <si>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</si>
  <si>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</si>
  <si>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</si>
  <si>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</si>
  <si>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</si>
  <si>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</si>
  <si>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</si>
  <si>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</si>
  <si>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</si>
  <si>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</si>
  <si>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</si>
  <si>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</si>
  <si>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</si>
  <si>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</si>
  <si>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</si>
  <si>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</si>
  <si>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</si>
  <si>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</si>
  <si>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</si>
  <si>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</si>
  <si>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</si>
  <si>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</si>
  <si>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</si>
  <si>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</si>
  <si>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</si>
  <si>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</si>
  <si>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</si>
  <si>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</si>
  <si>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</si>
  <si>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</si>
  <si>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</si>
  <si>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</si>
  <si>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</si>
  <si>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</si>
  <si>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</si>
  <si>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</si>
  <si>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</si>
  <si>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</si>
  <si>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</si>
  <si>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</si>
  <si>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</si>
  <si>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</si>
  <si>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</si>
  <si>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</si>
  <si>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</si>
  <si>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</si>
  <si>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</si>
  <si>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</si>
  <si>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</si>
  <si>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</si>
  <si>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</si>
  <si>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</si>
  <si>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</si>
  <si>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</si>
  <si>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</si>
  <si>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</si>
  <si>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</si>
  <si>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</si>
  <si>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</si>
  <si>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</si>
  <si>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</si>
  <si>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</si>
  <si>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</si>
  <si>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</si>
  <si>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</si>
  <si>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</si>
  <si>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</si>
  <si>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</si>
  <si>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</si>
  <si>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</si>
  <si>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</si>
  <si>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</si>
  <si>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</si>
  <si>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</si>
  <si>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</si>
  <si>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</si>
  <si>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</si>
  <si>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</si>
  <si>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</si>
  <si>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</si>
  <si>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</si>
  <si>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</si>
  <si>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</si>
  <si>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</si>
  <si>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</si>
  <si>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</si>
  <si>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</si>
  <si>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</si>
  <si>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</si>
  <si>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</si>
  <si>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</si>
  <si>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</si>
  <si>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</si>
  <si>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</si>
  <si>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</si>
  <si>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</si>
  <si>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</si>
  <si>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</si>
  <si>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</si>
  <si>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</si>
  <si>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</si>
  <si>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</si>
  <si>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</si>
  <si>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</si>
  <si>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</si>
  <si>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</si>
  <si>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</si>
  <si>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</si>
  <si>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</si>
  <si>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</si>
  <si>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</si>
  <si>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</si>
  <si>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</si>
  <si>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</si>
  <si>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</si>
  <si>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</si>
  <si>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</si>
  <si>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</si>
  <si>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</si>
  <si>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</si>
  <si>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</si>
  <si>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</si>
  <si>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</si>
  <si>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</si>
  <si>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</si>
  <si>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</si>
  <si>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</si>
  <si>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</si>
  <si>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</si>
  <si>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</si>
  <si>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</si>
  <si>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</si>
  <si>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</si>
  <si>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</si>
  <si>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</si>
  <si>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</si>
  <si>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</si>
  <si>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</si>
  <si>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</si>
  <si>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</si>
  <si>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</si>
  <si>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</si>
  <si>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</si>
  <si>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</si>
  <si>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</si>
  <si>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</si>
  <si>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</si>
  <si>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</si>
  <si>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</si>
  <si>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</si>
  <si>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</si>
  <si>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</si>
  <si>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</si>
  <si>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</si>
  <si>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</si>
  <si>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</si>
  <si>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</si>
  <si>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</si>
  <si>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</si>
  <si>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</si>
  <si>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</si>
  <si>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</si>
  <si>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</si>
  <si>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</si>
  <si>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</si>
  <si>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</si>
  <si>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</si>
  <si>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</si>
  <si>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</si>
  <si>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</si>
  <si>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</si>
  <si>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</si>
  <si>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</si>
  <si>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</si>
  <si>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</si>
  <si>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</si>
  <si>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</si>
  <si>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</si>
  <si>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</si>
  <si>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</si>
  <si>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</si>
  <si>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</si>
  <si>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</si>
  <si>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</si>
  <si>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</si>
  <si>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</si>
  <si>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</si>
  <si>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</si>
  <si>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</si>
  <si>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</si>
  <si>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</si>
  <si>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</si>
  <si>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</si>
  <si>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</si>
  <si>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</si>
  <si>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</si>
  <si>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</si>
  <si>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</si>
  <si>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</si>
  <si>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</si>
  <si>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</si>
  <si>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</si>
  <si>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</si>
  <si>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</si>
  <si>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</si>
  <si>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</si>
  <si>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</si>
  <si>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</si>
  <si>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</si>
  <si>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</si>
  <si>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</si>
  <si>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</si>
  <si>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</si>
  <si>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</si>
  <si>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</si>
  <si>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</si>
  <si>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</si>
  <si>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</si>
  <si>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</si>
  <si>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</si>
  <si>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</si>
  <si>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</si>
  <si>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</si>
  <si>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</si>
  <si>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</si>
  <si>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</si>
  <si>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</si>
  <si>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</si>
  <si>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</si>
  <si>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</si>
  <si>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</si>
  <si>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</si>
  <si>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</si>
  <si>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</si>
  <si>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</si>
  <si>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</si>
  <si>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</si>
  <si>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</si>
  <si>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</si>
  <si>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</si>
  <si>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</si>
  <si>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</si>
  <si>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</si>
  <si>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</si>
  <si>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</si>
  <si>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</si>
  <si>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</si>
  <si>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</si>
  <si>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</si>
  <si>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</si>
  <si>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</si>
  <si>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</si>
  <si>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</si>
  <si>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</si>
  <si>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</si>
  <si>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</si>
  <si>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</si>
  <si>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</si>
  <si>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</si>
  <si>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</si>
  <si>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</si>
  <si>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</si>
  <si>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</si>
  <si>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</si>
  <si>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</si>
  <si>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</si>
  <si>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</si>
  <si>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</si>
  <si>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</si>
  <si>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</si>
  <si>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</si>
  <si>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</si>
  <si>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</si>
  <si>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</si>
  <si>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</si>
  <si>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</si>
  <si>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</si>
  <si>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</si>
  <si>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</si>
  <si>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</si>
  <si>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</si>
  <si>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</si>
  <si>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</si>
  <si>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</si>
  <si>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</si>
  <si>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</si>
  <si>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</si>
  <si>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</si>
  <si>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</si>
  <si>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</si>
  <si>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</si>
  <si>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</si>
  <si>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</si>
  <si>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</si>
  <si>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</si>
  <si>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</si>
  <si>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</si>
  <si>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</si>
  <si>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</si>
  <si>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</si>
  <si>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</si>
  <si>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</si>
  <si>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</si>
  <si>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</si>
  <si>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</si>
  <si>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</si>
  <si>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</si>
  <si>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</si>
  <si>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</si>
  <si>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</si>
  <si>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</si>
  <si>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</si>
  <si>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</si>
  <si>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</si>
  <si>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</si>
  <si>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</si>
  <si>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</si>
  <si>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</si>
  <si>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</si>
  <si>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</si>
  <si>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</si>
  <si>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</si>
  <si>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</si>
  <si>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</si>
  <si>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</si>
  <si>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</si>
  <si>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</si>
  <si>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</si>
  <si>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</si>
  <si>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</si>
  <si>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</si>
  <si>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</si>
  <si>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</si>
  <si>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</si>
  <si>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</si>
  <si>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</si>
  <si>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</si>
  <si>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</si>
  <si>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</si>
  <si>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</si>
  <si>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</si>
  <si>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</si>
  <si>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</si>
  <si>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</si>
  <si>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</si>
  <si>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</si>
  <si>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</si>
  <si>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</si>
  <si>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</si>
  <si>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</si>
  <si>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</si>
  <si>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</si>
  <si>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</si>
  <si>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</si>
  <si>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</si>
  <si>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</si>
  <si>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</si>
  <si>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</si>
  <si>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</si>
  <si>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</si>
  <si>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</si>
  <si>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</si>
  <si>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</si>
  <si>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</si>
  <si>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</si>
  <si>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</si>
  <si>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</si>
  <si>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</si>
  <si>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</si>
  <si>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</si>
  <si>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</si>
  <si>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</si>
  <si>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</si>
  <si>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</si>
  <si>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</si>
  <si>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</si>
  <si>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</si>
  <si>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</si>
  <si>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</si>
  <si>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</si>
  <si>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</si>
  <si>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</si>
  <si>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</si>
  <si>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</si>
  <si>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</si>
  <si>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</si>
  <si>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</si>
  <si>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</si>
  <si>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</si>
  <si>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</si>
  <si>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</si>
  <si>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</si>
  <si>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</si>
  <si>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</si>
  <si>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</si>
  <si>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</si>
  <si>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</si>
  <si>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</si>
  <si>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</si>
  <si>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</si>
  <si>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</si>
  <si>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</si>
  <si>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</si>
  <si>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</si>
  <si>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</si>
  <si>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</si>
  <si>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</si>
  <si>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</si>
  <si>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</si>
  <si>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</si>
  <si>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</si>
  <si>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</si>
  <si>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</si>
  <si>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</si>
  <si>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</si>
  <si>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</si>
  <si>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</si>
  <si>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</si>
  <si>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</si>
  <si>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</si>
  <si>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</si>
  <si>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</si>
  <si>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</si>
  <si>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</si>
  <si>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</si>
  <si>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</si>
  <si>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</si>
  <si>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</si>
  <si>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</si>
  <si>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</si>
  <si>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</si>
  <si>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</si>
  <si>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</si>
  <si>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</si>
  <si>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</si>
  <si>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</si>
  <si>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</si>
  <si>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</si>
  <si>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</si>
  <si>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</si>
  <si>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</si>
  <si>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</si>
  <si>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</si>
  <si>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</si>
  <si>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</si>
  <si>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</si>
  <si>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</si>
  <si>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</si>
  <si>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</si>
  <si>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</si>
  <si>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</si>
  <si>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</si>
  <si>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</si>
  <si>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</si>
  <si>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</si>
  <si>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</si>
  <si>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</si>
  <si>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</si>
  <si>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</si>
  <si>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</si>
  <si>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</si>
  <si>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</si>
  <si>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</si>
  <si>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</si>
  <si>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</si>
  <si>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</si>
  <si>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</si>
  <si>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</si>
  <si>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</si>
  <si>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</si>
  <si>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</si>
  <si>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</si>
  <si>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</si>
  <si>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</si>
  <si>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</si>
  <si>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</si>
  <si>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</si>
  <si>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</si>
  <si>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</si>
  <si>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</si>
  <si>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</si>
  <si>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</si>
  <si>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</si>
  <si>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</si>
  <si>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</si>
  <si>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</si>
  <si>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</si>
  <si>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</si>
  <si>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</si>
  <si>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</si>
  <si>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</si>
  <si>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</si>
  <si>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</si>
  <si>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</si>
  <si>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</si>
  <si>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</si>
  <si>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</si>
  <si>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</si>
  <si>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</si>
  <si>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</si>
  <si>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</si>
  <si>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</si>
  <si>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</si>
  <si>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</si>
  <si>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</si>
  <si>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</si>
  <si>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</si>
  <si>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</si>
  <si>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</si>
  <si>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</si>
  <si>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</si>
  <si>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</si>
  <si>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</si>
  <si>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</si>
  <si>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</si>
  <si>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</si>
  <si>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</si>
  <si>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</si>
  <si>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</si>
  <si>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</si>
  <si>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</si>
  <si>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</si>
  <si>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</si>
  <si>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</si>
  <si>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</si>
  <si>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</si>
  <si>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</si>
  <si>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</si>
  <si>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</si>
  <si>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</si>
  <si>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</si>
  <si>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</si>
  <si>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</si>
  <si>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</si>
  <si>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</si>
  <si>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</si>
  <si>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</si>
  <si>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</si>
  <si>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</si>
  <si>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</si>
  <si>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</si>
  <si>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</si>
  <si>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</si>
  <si>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</si>
  <si>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</si>
  <si>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</si>
  <si>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</si>
  <si>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</si>
  <si>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</si>
  <si>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</si>
  <si>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</si>
  <si>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</si>
  <si>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</si>
  <si>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</si>
  <si>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</si>
  <si>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</si>
  <si>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</si>
  <si>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</si>
  <si>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</si>
  <si>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</si>
  <si>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</si>
  <si>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</si>
  <si>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</si>
  <si>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</si>
  <si>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</si>
  <si>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</si>
  <si>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</si>
  <si>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</si>
  <si>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</si>
  <si>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</si>
  <si>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</si>
  <si>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</si>
  <si>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</si>
  <si>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</si>
  <si>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</si>
  <si>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</si>
  <si>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</si>
  <si>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</si>
  <si>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</si>
  <si>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</si>
  <si>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</si>
  <si>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</si>
  <si>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</si>
  <si>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</si>
  <si>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</si>
  <si>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</si>
  <si>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</si>
  <si>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</si>
  <si>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</si>
  <si>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</si>
  <si>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</si>
  <si>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</si>
  <si>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</si>
  <si>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</si>
  <si>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</si>
  <si>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</si>
  <si>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</si>
  <si>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</si>
  <si>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</si>
  <si>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</si>
  <si>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</si>
  <si>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</si>
  <si>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</si>
  <si>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</si>
  <si>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</si>
  <si>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</si>
  <si>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</si>
  <si>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</si>
  <si>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</si>
  <si>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</si>
  <si>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</si>
  <si>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</si>
  <si>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</si>
  <si>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</si>
  <si>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</si>
  <si>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</si>
  <si>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</si>
  <si>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</si>
  <si>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</si>
  <si>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</si>
  <si>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</si>
  <si>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</si>
  <si>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</si>
  <si>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</si>
  <si>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</si>
  <si>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</si>
  <si>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</si>
  <si>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</si>
  <si>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</si>
  <si>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</si>
  <si>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</si>
  <si>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</si>
  <si>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</si>
  <si>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</si>
  <si>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</si>
  <si>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</si>
  <si>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</si>
  <si>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</si>
  <si>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</si>
  <si>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</si>
  <si>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</si>
  <si>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</si>
  <si>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</si>
  <si>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</si>
  <si>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</si>
  <si>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</si>
  <si>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</si>
  <si>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</si>
  <si>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</si>
  <si>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</si>
  <si>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</si>
  <si>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</si>
  <si>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</si>
  <si>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</si>
  <si>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</si>
  <si>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</si>
  <si>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</si>
  <si>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</si>
  <si>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</si>
  <si>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</si>
  <si>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</si>
  <si>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</si>
  <si>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</si>
  <si>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</si>
  <si>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</si>
  <si>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</si>
  <si>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</si>
  <si>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</si>
  <si>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</si>
  <si>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</si>
  <si>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</si>
  <si>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</si>
  <si>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</si>
  <si>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</si>
  <si>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</si>
  <si>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</si>
  <si>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</si>
  <si>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</si>
  <si>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</si>
  <si>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</si>
  <si>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</si>
  <si>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</si>
  <si>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</si>
  <si>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</si>
  <si>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</si>
  <si>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</si>
  <si>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</si>
  <si>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</si>
  <si>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</si>
  <si>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</si>
  <si>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</si>
  <si>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</si>
  <si>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</si>
  <si>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</si>
  <si>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</si>
  <si>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</si>
  <si>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</si>
  <si>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</si>
  <si>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</si>
  <si>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</si>
  <si>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</si>
  <si>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</si>
  <si>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</si>
  <si>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</si>
  <si>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</si>
  <si>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</si>
  <si>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</si>
  <si>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</si>
  <si>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</si>
  <si>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</si>
  <si>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</si>
  <si>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</si>
  <si>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</si>
  <si>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</si>
  <si>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</si>
  <si>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</si>
  <si>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</si>
  <si>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</si>
  <si>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</si>
  <si>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</si>
  <si>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</si>
  <si>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</si>
  <si>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</si>
  <si>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</si>
  <si>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</si>
  <si>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</si>
  <si>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</si>
  <si>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</si>
  <si>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</si>
  <si>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</si>
  <si>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</si>
  <si>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</si>
  <si>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</si>
  <si>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</si>
  <si>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</si>
  <si>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</si>
  <si>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</si>
  <si>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</si>
  <si>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</si>
  <si>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</si>
  <si>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</si>
  <si>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</si>
  <si>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</si>
  <si>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</si>
  <si>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</si>
  <si>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</si>
  <si>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</si>
  <si>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</si>
  <si>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</si>
  <si>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</si>
  <si>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</si>
  <si>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</si>
  <si>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</si>
  <si>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</si>
  <si>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</si>
  <si>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</si>
  <si>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</si>
  <si>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</si>
  <si>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</si>
  <si>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</si>
  <si>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</si>
  <si>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</si>
  <si>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</si>
  <si>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</si>
  <si>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</si>
  <si>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</si>
  <si>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</si>
  <si>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</si>
  <si>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</si>
  <si>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</si>
  <si>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</si>
  <si>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</si>
  <si>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</si>
  <si>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</si>
  <si>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</si>
  <si>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</si>
  <si>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</si>
  <si>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</si>
  <si>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</si>
  <si>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</si>
  <si>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</si>
  <si>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</si>
  <si>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</si>
  <si>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</si>
  <si>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</si>
  <si>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</si>
  <si>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</si>
  <si>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</si>
  <si>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</si>
  <si>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</si>
  <si>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</si>
  <si>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</si>
  <si>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</si>
  <si>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</si>
  <si>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</si>
  <si>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</si>
  <si>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</si>
  <si>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</si>
  <si>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</si>
  <si>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</si>
  <si>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</si>
  <si>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</si>
  <si>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</si>
  <si>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</si>
  <si>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</si>
  <si>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</si>
  <si>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</si>
  <si>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</si>
  <si>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</si>
  <si>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</si>
  <si>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</si>
  <si>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</si>
  <si>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</si>
  <si>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</si>
  <si>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</si>
  <si>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</si>
  <si>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</si>
  <si>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</si>
  <si>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</si>
  <si>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</si>
  <si>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</si>
  <si>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</si>
  <si>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</si>
  <si>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</si>
  <si>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</si>
  <si>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</si>
  <si>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</si>
  <si>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</si>
  <si>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</si>
  <si>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</si>
  <si>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</si>
  <si>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</si>
  <si>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</si>
  <si>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</si>
  <si>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</si>
  <si>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</si>
  <si>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</si>
  <si>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</si>
  <si>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</si>
  <si>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</si>
  <si>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</si>
  <si>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</si>
  <si>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</si>
  <si>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</si>
  <si>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</si>
  <si>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</si>
  <si>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</si>
  <si>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</si>
  <si>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</si>
  <si>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</si>
  <si>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</si>
  <si>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</si>
  <si>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</si>
  <si>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</si>
  <si>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</si>
  <si>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</si>
  <si>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</si>
  <si>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</si>
  <si>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</si>
  <si>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</si>
  <si>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</si>
  <si>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</si>
  <si>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</si>
  <si>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</si>
  <si>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</si>
  <si>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</si>
  <si>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</si>
  <si>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</si>
  <si>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</si>
  <si>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</si>
  <si>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</si>
  <si>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</si>
  <si>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</si>
  <si>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</si>
  <si>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</si>
  <si>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</si>
  <si>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</si>
  <si>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</si>
  <si>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</si>
  <si>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</si>
  <si>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</si>
  <si>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</si>
  <si>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</si>
  <si>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</si>
  <si>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</si>
  <si>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</si>
  <si>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</si>
  <si>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</si>
  <si>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</si>
  <si>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</si>
  <si>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</si>
  <si>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</si>
  <si>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</si>
  <si>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</si>
  <si>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</si>
  <si>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</si>
  <si>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</si>
  <si>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</si>
  <si>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</si>
  <si>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</si>
  <si>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</si>
  <si>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</si>
  <si>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</si>
  <si>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</si>
  <si>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</si>
  <si>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</si>
  <si>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</si>
  <si>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</si>
  <si>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</si>
  <si>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</si>
  <si>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</si>
  <si>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</si>
  <si>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</si>
  <si>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</si>
  <si>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</si>
  <si>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</si>
  <si>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</si>
  <si>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</si>
  <si>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</si>
  <si>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</si>
  <si>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</si>
  <si>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</si>
  <si>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</si>
  <si>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</si>
  <si>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</si>
  <si>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</si>
  <si>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</si>
  <si>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</si>
  <si>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</si>
  <si>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</si>
  <si>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</si>
  <si>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</si>
  <si>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</si>
  <si>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</si>
  <si>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</si>
  <si>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</si>
  <si>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</si>
  <si>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</si>
  <si>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</si>
  <si>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</si>
  <si>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</si>
  <si>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</si>
  <si>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</si>
  <si>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</si>
  <si>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</si>
  <si>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</si>
  <si>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</si>
  <si>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</si>
  <si>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</si>
  <si>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</si>
  <si>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</si>
  <si>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</si>
  <si>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</si>
  <si>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</si>
  <si>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</si>
  <si>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</si>
  <si>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</si>
  <si>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</si>
  <si>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</si>
  <si>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</si>
  <si>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</si>
  <si>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</si>
  <si>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</si>
  <si>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</si>
  <si>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</si>
  <si>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</si>
  <si>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</si>
  <si>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</si>
  <si>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</si>
  <si>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</si>
  <si>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</si>
  <si>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</si>
  <si>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</si>
  <si>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</si>
  <si>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</si>
  <si>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</si>
  <si>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</si>
  <si>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</si>
  <si>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</si>
  <si>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</si>
  <si>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</si>
  <si>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</si>
  <si>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</si>
  <si>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</si>
  <si>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</si>
  <si>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</si>
  <si>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</si>
  <si>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</si>
  <si>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</si>
  <si>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</si>
  <si>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</si>
  <si>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</si>
  <si>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</si>
  <si>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</si>
  <si>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</si>
  <si>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</si>
  <si>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</si>
  <si>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</si>
  <si>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</si>
  <si>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</si>
  <si>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</si>
  <si>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</si>
  <si>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</si>
  <si>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</si>
  <si>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</si>
  <si>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</si>
  <si>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</si>
  <si>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</si>
  <si>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</si>
  <si>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</si>
  <si>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</si>
  <si>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</si>
  <si>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</si>
  <si>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</si>
  <si>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</si>
  <si>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</si>
  <si>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</si>
  <si>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</si>
  <si>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</si>
  <si>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</si>
  <si>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</si>
  <si>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</si>
  <si>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</si>
  <si>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</si>
  <si>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</si>
  <si>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</si>
  <si>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</si>
  <si>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</si>
  <si>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</si>
  <si>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</si>
  <si>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</si>
  <si>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</si>
  <si>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</si>
  <si>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</si>
  <si>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</si>
  <si>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</si>
  <si>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</si>
  <si>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</si>
  <si>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</si>
  <si>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</si>
  <si>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</si>
  <si>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</si>
  <si>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</si>
  <si>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</si>
  <si>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</si>
  <si>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</si>
  <si>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</si>
  <si>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</si>
  <si>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</si>
  <si>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</si>
  <si>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</si>
  <si>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</si>
  <si>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</si>
  <si>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</si>
  <si>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</si>
  <si>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</si>
  <si>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</si>
  <si>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</si>
  <si>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</si>
  <si>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</si>
  <si>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</si>
  <si>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</si>
  <si>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</si>
  <si>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</si>
  <si>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</si>
  <si>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</si>
  <si>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</si>
  <si>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</si>
  <si>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</si>
  <si>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</si>
  <si>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</si>
  <si>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</si>
  <si>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</si>
  <si>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</si>
  <si>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</si>
  <si>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</si>
  <si>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</si>
  <si>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</si>
  <si>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</si>
  <si>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</si>
  <si>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</si>
  <si>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</si>
  <si>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</si>
  <si>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</si>
  <si>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</si>
  <si>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</si>
  <si>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</si>
  <si>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</si>
  <si>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</si>
  <si>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</si>
  <si>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</si>
  <si>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</si>
  <si>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</si>
  <si>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</si>
  <si>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</si>
  <si>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</si>
  <si>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</si>
  <si>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</si>
  <si>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</si>
  <si>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</si>
  <si>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</si>
  <si>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</si>
  <si>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</si>
  <si>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</si>
  <si>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</si>
  <si>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</si>
  <si>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</si>
  <si>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</si>
  <si>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</si>
  <si>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</si>
  <si>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</si>
  <si>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</si>
  <si>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</si>
  <si>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</si>
  <si>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</si>
  <si>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</si>
  <si>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</si>
  <si>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</si>
  <si>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</si>
  <si>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</si>
  <si>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</si>
  <si>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</si>
  <si>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</si>
  <si>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</si>
  <si>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</si>
  <si>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</si>
  <si>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</si>
  <si>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</si>
  <si>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</si>
  <si>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</si>
  <si>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</si>
  <si>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</si>
  <si>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</si>
  <si>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</si>
  <si>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</si>
  <si>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</si>
  <si>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</si>
  <si>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</si>
  <si>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</si>
  <si>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</si>
  <si>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</si>
  <si>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</si>
  <si>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</si>
  <si>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</si>
  <si>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</si>
  <si>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</si>
  <si>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</si>
  <si>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</si>
  <si>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</si>
  <si>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</si>
  <si>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</si>
  <si>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</si>
  <si>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</si>
  <si>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</si>
  <si>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</si>
  <si>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</si>
  <si>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</si>
  <si>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</si>
  <si>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</si>
  <si>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</si>
  <si>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</si>
  <si>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</si>
  <si>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</si>
  <si>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</si>
  <si>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</si>
  <si>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</si>
  <si>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</si>
  <si>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</si>
  <si>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</si>
  <si>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</si>
  <si>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</si>
  <si>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</si>
  <si>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</si>
  <si>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</si>
  <si>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</si>
  <si>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</si>
  <si>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</si>
  <si>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</si>
  <si>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</si>
  <si>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</si>
  <si>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</si>
  <si>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</si>
  <si>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</si>
  <si>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</si>
  <si>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</si>
  <si>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</si>
  <si>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</si>
  <si>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</si>
  <si>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</si>
  <si>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</si>
  <si>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</si>
  <si>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</si>
  <si>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</si>
  <si>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</si>
  <si>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</si>
  <si>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</si>
  <si>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</si>
  <si>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</si>
  <si>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</si>
  <si>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</si>
  <si>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</si>
  <si>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</si>
  <si>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</si>
  <si>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</si>
  <si>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</si>
  <si>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</si>
  <si>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</si>
  <si>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</si>
  <si>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</si>
  <si>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</si>
  <si>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</si>
  <si>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</si>
  <si>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</si>
  <si>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</si>
  <si>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</si>
  <si>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</si>
  <si>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</si>
  <si>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</si>
  <si>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</si>
  <si>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</si>
  <si>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</si>
  <si>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</si>
  <si>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</si>
  <si>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</si>
  <si>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</si>
  <si>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</si>
  <si>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</si>
  <si>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</si>
  <si>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</si>
  <si>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</si>
  <si>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</si>
  <si>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</si>
  <si>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</si>
  <si>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</si>
  <si>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</si>
  <si>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</si>
  <si>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</si>
  <si>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</si>
  <si>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</si>
  <si>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</si>
  <si>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</si>
  <si>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</si>
  <si>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</si>
  <si>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</si>
  <si>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</si>
  <si>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</si>
  <si>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</si>
  <si>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</si>
  <si>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</si>
  <si>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</si>
  <si>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</si>
  <si>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</si>
  <si>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</si>
  <si>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</si>
  <si>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</si>
  <si>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</si>
  <si>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</si>
  <si>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</si>
  <si>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</si>
  <si>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</si>
  <si>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</si>
  <si>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</si>
  <si>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</si>
  <si>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</si>
  <si>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</si>
  <si>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</si>
  <si>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</si>
  <si>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</si>
  <si>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</si>
  <si>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</si>
  <si>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</si>
  <si>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</si>
  <si>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</si>
  <si>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</si>
  <si>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</si>
  <si>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</si>
  <si>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</si>
  <si>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</si>
  <si>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</si>
  <si>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</si>
  <si>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</si>
  <si>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</si>
  <si>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</si>
  <si>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</si>
  <si>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</si>
  <si>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</si>
  <si>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</si>
  <si>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</si>
  <si>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</si>
  <si>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</si>
  <si>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</si>
  <si>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</si>
  <si>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</si>
  <si>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</si>
  <si>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</si>
  <si>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</si>
  <si>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</si>
  <si>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</si>
  <si>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</si>
  <si>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</si>
  <si>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</si>
  <si>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</si>
  <si>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</si>
  <si>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</si>
  <si>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</si>
  <si>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</si>
  <si>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</si>
  <si>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</si>
  <si>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</si>
  <si>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</si>
  <si>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</si>
  <si>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</si>
  <si>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</si>
  <si>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</si>
  <si>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</si>
  <si>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</si>
  <si>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</si>
  <si>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</si>
  <si>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</si>
  <si>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</si>
  <si>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</si>
  <si>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</si>
  <si>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</si>
  <si>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</si>
  <si>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</si>
  <si>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</si>
  <si>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</si>
  <si>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</si>
  <si>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</si>
  <si>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</si>
  <si>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</si>
  <si>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</si>
  <si>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</si>
  <si>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</si>
  <si>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</si>
  <si>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</si>
  <si>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</si>
  <si>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</si>
  <si>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</si>
  <si>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</si>
  <si>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</si>
  <si>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</si>
  <si>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</si>
  <si>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</si>
  <si>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</si>
  <si>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</si>
  <si>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</si>
  <si>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</si>
  <si>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</si>
  <si>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</si>
  <si>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</si>
  <si>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</si>
  <si>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</si>
  <si>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</si>
  <si>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</si>
  <si>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</si>
  <si>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</si>
  <si>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</si>
  <si>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</si>
  <si>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</si>
  <si>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</si>
  <si>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</si>
  <si>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</si>
  <si>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</si>
  <si>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</si>
  <si>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</si>
  <si>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</si>
  <si>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</si>
  <si>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</si>
  <si>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</si>
  <si>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</si>
  <si>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</si>
  <si>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</si>
  <si>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</si>
  <si>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</si>
  <si>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</si>
  <si>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</si>
  <si>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</si>
  <si>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</si>
  <si>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</si>
  <si>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</si>
  <si>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</si>
  <si>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</si>
  <si>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</si>
  <si>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</si>
  <si>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</si>
  <si>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</si>
  <si>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</si>
  <si>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</si>
  <si>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</si>
  <si>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</si>
  <si>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</si>
  <si>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</si>
  <si>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</si>
  <si>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</si>
  <si>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</si>
  <si>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</si>
  <si>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</si>
  <si>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</si>
  <si>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</si>
  <si>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</si>
  <si>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</si>
  <si>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</si>
  <si>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</si>
  <si>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</si>
  <si>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</si>
  <si>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</si>
  <si>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</si>
  <si>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</si>
  <si>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</si>
  <si>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</si>
  <si>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</si>
  <si>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</si>
  <si>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</si>
  <si>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</si>
  <si>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</si>
  <si>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</si>
  <si>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</si>
  <si>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</si>
  <si>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</si>
  <si>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</si>
  <si>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</si>
  <si>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</si>
  <si>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</si>
  <si>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</si>
  <si>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</si>
  <si>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</si>
  <si>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</si>
  <si>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</si>
  <si>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</si>
  <si>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</si>
  <si>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</si>
  <si>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</si>
  <si>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</si>
  <si>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</si>
  <si>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</si>
  <si>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</si>
  <si>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</si>
  <si>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</si>
  <si>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</si>
  <si>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</si>
  <si>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</si>
  <si>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</si>
  <si>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</si>
  <si>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</si>
  <si>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</si>
  <si>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</si>
  <si>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</si>
  <si>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</si>
  <si>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</si>
  <si>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</si>
  <si>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</si>
  <si>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</si>
  <si>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</si>
  <si>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</si>
  <si>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</si>
  <si>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</si>
  <si>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</si>
  <si>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</si>
  <si>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</si>
  <si>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</si>
  <si>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</si>
  <si>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</si>
  <si>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</si>
  <si>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</si>
  <si>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</si>
  <si>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</si>
  <si>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</si>
  <si>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</si>
  <si>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</si>
  <si>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</si>
  <si>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</si>
  <si>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</si>
  <si>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</si>
  <si>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</si>
  <si>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</si>
  <si>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</si>
  <si>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</si>
  <si>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</si>
  <si>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</si>
  <si>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</si>
  <si>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</si>
  <si>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</si>
  <si>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</si>
  <si>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</si>
  <si>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</si>
  <si>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</si>
  <si>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</si>
  <si>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</si>
  <si>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</si>
  <si>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</si>
  <si>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</si>
  <si>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</si>
  <si>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</si>
  <si>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</si>
  <si>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</si>
  <si>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</si>
  <si>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</si>
  <si>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</si>
  <si>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</si>
  <si>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</si>
  <si>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</si>
  <si>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</si>
  <si>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</si>
  <si>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</si>
  <si>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</si>
  <si>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</si>
  <si>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</si>
  <si>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</si>
  <si>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</si>
  <si>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</si>
  <si>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</si>
  <si>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</si>
  <si>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</si>
  <si>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</si>
  <si>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</si>
  <si>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</si>
  <si>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</si>
  <si>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</si>
  <si>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</si>
  <si>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</si>
  <si>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</si>
  <si>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</si>
  <si>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</si>
  <si>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</si>
  <si>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</si>
  <si>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</si>
  <si>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</si>
  <si>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</si>
  <si>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</si>
  <si>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</si>
  <si>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</si>
  <si>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</si>
  <si>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</si>
  <si>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</si>
  <si>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</si>
  <si>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</si>
  <si>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</si>
  <si>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</si>
  <si>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</si>
  <si>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</si>
  <si>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</si>
  <si>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</si>
  <si>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</si>
  <si>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</si>
  <si>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</si>
  <si>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</si>
  <si>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</si>
  <si>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</si>
  <si>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</si>
  <si>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</si>
  <si>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</si>
  <si>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</si>
  <si>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</si>
  <si>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</si>
  <si>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</si>
  <si>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</si>
  <si>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</si>
  <si>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</si>
  <si>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</si>
  <si>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</si>
  <si>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</si>
  <si>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</si>
  <si>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</si>
  <si>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</si>
  <si>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</si>
  <si>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</si>
  <si>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</si>
  <si>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</si>
  <si>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</si>
  <si>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</si>
  <si>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</si>
  <si>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</si>
  <si>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</si>
  <si>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</si>
  <si>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</si>
  <si>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</si>
  <si>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</si>
  <si>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</si>
  <si>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</si>
  <si>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</si>
  <si>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</si>
  <si>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</si>
  <si>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</si>
  <si>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</si>
  <si>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</si>
  <si>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</si>
  <si>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</si>
  <si>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</si>
  <si>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</si>
  <si>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</si>
  <si>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</si>
  <si>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</si>
  <si>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</si>
  <si>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</si>
  <si>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</si>
  <si>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</si>
  <si>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</si>
  <si>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</si>
  <si>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</si>
  <si>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</si>
  <si>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</si>
  <si>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</si>
  <si>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</si>
  <si>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</si>
  <si>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</si>
  <si>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</si>
  <si>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</si>
  <si>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</si>
  <si>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</si>
  <si>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</si>
  <si>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</si>
  <si>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</si>
  <si>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</si>
  <si>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</si>
  <si>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</si>
  <si>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</si>
  <si>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</si>
  <si>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</si>
  <si>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</si>
  <si>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</si>
  <si>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</si>
  <si>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</si>
  <si>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</si>
  <si>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</si>
  <si>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</si>
  <si>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</si>
  <si>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</si>
  <si>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</si>
  <si>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</si>
  <si>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</si>
  <si>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</si>
  <si>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</si>
  <si>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</si>
  <si>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</si>
  <si>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</si>
  <si>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</si>
  <si>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</si>
  <si>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</si>
  <si>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</si>
  <si>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</si>
  <si>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</si>
  <si>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</si>
  <si>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</si>
  <si>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</si>
  <si>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</si>
  <si>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</si>
  <si>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</si>
  <si>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</si>
  <si>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</si>
  <si>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</si>
  <si>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</si>
  <si>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</si>
  <si>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</si>
  <si>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</si>
  <si>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</si>
  <si>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</si>
  <si>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</si>
  <si>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</si>
  <si>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</si>
  <si>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</si>
  <si>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</si>
  <si>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</si>
  <si>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</si>
  <si>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</si>
  <si>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</si>
  <si>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</si>
  <si>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</si>
  <si>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</si>
  <si>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</si>
  <si>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</si>
  <si>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</si>
  <si>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</si>
  <si>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</si>
  <si>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</si>
  <si>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</si>
  <si>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</si>
  <si>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</si>
  <si>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</si>
  <si>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</si>
  <si>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</si>
  <si>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</si>
  <si>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</si>
  <si>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</si>
  <si>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</si>
  <si>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</si>
  <si>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</si>
  <si>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</si>
  <si>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</si>
  <si>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</si>
  <si>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</si>
  <si>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</si>
  <si>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</si>
  <si>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</si>
  <si>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</si>
  <si>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</si>
  <si>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</si>
  <si>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</si>
  <si>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</si>
  <si>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</si>
  <si>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</si>
  <si>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</si>
  <si>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</si>
  <si>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</si>
  <si>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</si>
  <si>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</si>
  <si>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</si>
  <si>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</si>
  <si>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</si>
  <si>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</si>
  <si>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</si>
  <si>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</si>
  <si>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</si>
  <si>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</si>
  <si>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</si>
  <si>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</si>
  <si>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</si>
  <si>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</si>
  <si>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</si>
  <si>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</si>
  <si>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</si>
  <si>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</si>
  <si>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</si>
  <si>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</si>
  <si>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</si>
  <si>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</si>
  <si>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</si>
  <si>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</si>
  <si>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</si>
  <si>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</si>
  <si>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</si>
  <si>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</si>
  <si>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</si>
  <si>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</si>
  <si>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</si>
  <si>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</si>
  <si>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</si>
  <si>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</si>
  <si>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</si>
  <si>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</si>
  <si>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</si>
  <si>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</si>
  <si>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</si>
  <si>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</si>
  <si>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</si>
  <si>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</si>
  <si>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</si>
  <si>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</si>
  <si>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</si>
  <si>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</si>
  <si>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</si>
  <si>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</si>
  <si>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</si>
  <si>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</si>
  <si>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</si>
  <si>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</si>
  <si>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</si>
  <si>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</si>
  <si>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</si>
  <si>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</si>
  <si>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</si>
  <si>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</si>
  <si>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</si>
  <si>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</si>
  <si>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</si>
  <si>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</si>
  <si>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</si>
  <si>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</si>
  <si>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</si>
  <si>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</si>
  <si>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</si>
  <si>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</si>
  <si>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</si>
  <si>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</si>
  <si>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</si>
  <si>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</si>
  <si>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</si>
  <si>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</si>
  <si>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</si>
  <si>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</si>
  <si>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</si>
  <si>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</si>
  <si>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</si>
  <si>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</si>
  <si>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</si>
  <si>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</si>
  <si>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</si>
  <si>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</si>
  <si>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</si>
  <si>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</si>
  <si>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</si>
  <si>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</si>
  <si>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</si>
  <si>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</si>
  <si>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</si>
  <si>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</si>
  <si>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</si>
  <si>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</si>
  <si>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</si>
  <si>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</si>
  <si>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</si>
  <si>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</si>
  <si>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</si>
  <si>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</si>
  <si>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</si>
  <si>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</si>
  <si>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</si>
  <si>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</si>
  <si>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</si>
  <si>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</si>
  <si>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</si>
  <si>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</si>
  <si>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</si>
  <si>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</si>
  <si>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</si>
  <si>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</si>
  <si>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</si>
  <si>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</si>
  <si>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</si>
  <si>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</si>
  <si>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</si>
  <si>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</si>
  <si>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</si>
  <si>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</si>
  <si>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</si>
  <si>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</si>
  <si>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</si>
  <si>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</si>
  <si>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</si>
  <si>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</si>
  <si>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</si>
  <si>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</si>
  <si>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</si>
  <si>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</si>
  <si>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</si>
  <si>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</si>
  <si>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</si>
  <si>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</si>
  <si>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</si>
  <si>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</si>
  <si>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</si>
  <si>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</si>
  <si>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</si>
  <si>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</si>
  <si>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</si>
  <si>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</si>
  <si>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</si>
  <si>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</si>
  <si>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</si>
  <si>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</si>
  <si>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</si>
  <si>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</si>
  <si>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</si>
  <si>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</si>
  <si>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</si>
  <si>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</si>
  <si>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</si>
  <si>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</si>
  <si>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</si>
  <si>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</si>
  <si>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</si>
  <si>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</si>
  <si>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</si>
  <si>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</si>
  <si>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</si>
  <si>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</si>
  <si>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</si>
  <si>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</si>
  <si>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</si>
  <si>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</si>
  <si>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</si>
  <si>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</si>
  <si>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</si>
  <si>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</si>
  <si>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</si>
  <si>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</si>
  <si>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</si>
  <si>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</si>
  <si>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</si>
  <si>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</si>
  <si>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</si>
  <si>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</si>
  <si>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</si>
  <si>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</si>
  <si>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</si>
  <si>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</si>
  <si>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</si>
  <si>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</si>
  <si>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</si>
  <si>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</si>
  <si>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</si>
  <si>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</si>
  <si>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</si>
  <si>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</si>
  <si>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</si>
  <si>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</si>
  <si>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</si>
  <si>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</si>
  <si>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</si>
  <si>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</si>
  <si>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</si>
  <si>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</si>
  <si>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</si>
  <si>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</si>
  <si>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</si>
  <si>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</si>
  <si>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</si>
  <si>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</si>
  <si>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</si>
  <si>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</si>
  <si>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</si>
  <si>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</si>
  <si>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</si>
  <si>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</si>
  <si>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</si>
  <si>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</si>
  <si>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</si>
  <si>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</si>
  <si>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</si>
  <si>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</si>
  <si>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</si>
  <si>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</si>
  <si>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</si>
  <si>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</si>
  <si>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</si>
  <si>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</si>
  <si>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</si>
  <si>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</si>
  <si>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</si>
  <si>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</si>
  <si>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</si>
  <si>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</si>
  <si>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</si>
  <si>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</si>
  <si>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</si>
  <si>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</si>
  <si>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</si>
  <si>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</si>
  <si>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</si>
  <si>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</si>
  <si>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</si>
  <si>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</si>
  <si>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</si>
  <si>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</si>
  <si>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</si>
  <si>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</si>
  <si>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</si>
  <si>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</si>
  <si>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</si>
  <si>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</si>
  <si>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</si>
  <si>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</si>
  <si>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</si>
  <si>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</si>
  <si>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</si>
  <si>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</si>
  <si>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</si>
  <si>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</si>
  <si>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</si>
  <si>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</si>
  <si>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</si>
  <si>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</si>
  <si>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</si>
  <si>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</si>
  <si>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</si>
  <si>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</si>
  <si>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</si>
  <si>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</si>
  <si>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</si>
  <si>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</si>
  <si>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</si>
  <si>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</si>
  <si>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</si>
  <si>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</si>
  <si>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</si>
  <si>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</si>
  <si>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</si>
  <si>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</si>
  <si>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</si>
  <si>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</si>
  <si>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</si>
  <si>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</si>
  <si>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</si>
  <si>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</si>
  <si>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</si>
  <si>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</si>
  <si>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</si>
  <si>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</si>
  <si>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</si>
  <si>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</si>
  <si>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</si>
  <si>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</si>
  <si>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</si>
  <si>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</si>
  <si>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</si>
  <si>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</si>
  <si>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</si>
  <si>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</si>
  <si>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</si>
  <si>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</si>
  <si>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</si>
  <si>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</si>
  <si>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</si>
  <si>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</si>
  <si>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</si>
  <si>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</si>
  <si>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</si>
  <si>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</si>
  <si>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</si>
  <si>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</si>
  <si>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</si>
  <si>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</si>
  <si>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</si>
  <si>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</si>
  <si>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</si>
  <si>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</si>
  <si>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</si>
  <si>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</si>
  <si>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</si>
  <si>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</si>
  <si>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</si>
  <si>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</si>
  <si>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</si>
  <si>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</si>
  <si>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</si>
  <si>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</si>
  <si>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</si>
  <si>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</si>
  <si>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</si>
  <si>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</si>
  <si>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</si>
  <si>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</si>
  <si>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</si>
  <si>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</si>
  <si>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</si>
  <si>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</si>
  <si>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</si>
  <si>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</si>
  <si>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</si>
  <si>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</si>
  <si>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</si>
  <si>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</si>
  <si>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</si>
  <si>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</si>
  <si>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</si>
  <si>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</si>
  <si>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</si>
  <si>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</si>
  <si>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</si>
  <si>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</si>
  <si>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</si>
  <si>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</si>
  <si>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</si>
  <si>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</si>
  <si>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</si>
  <si>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</si>
  <si>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</si>
  <si>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</si>
  <si>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</si>
  <si>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</si>
  <si>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</si>
  <si>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</si>
  <si>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</si>
  <si>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</si>
  <si>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</si>
  <si>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</si>
  <si>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</si>
  <si>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</si>
  <si>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</si>
  <si>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</si>
  <si>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</si>
  <si>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</si>
  <si>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</si>
  <si>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</si>
  <si>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</si>
  <si>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</si>
  <si>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</si>
  <si>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</si>
  <si>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</si>
  <si>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</si>
  <si>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</si>
  <si>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</si>
  <si>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</si>
  <si>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</si>
  <si>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</si>
  <si>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</si>
  <si>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</si>
  <si>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</si>
  <si>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</si>
  <si>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</si>
  <si>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</si>
  <si>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</si>
  <si>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</si>
  <si>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</si>
  <si>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</si>
  <si>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</si>
  <si>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</si>
  <si>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</si>
  <si>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</si>
  <si>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</si>
  <si>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</si>
  <si>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</si>
  <si>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</si>
  <si>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</si>
  <si>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</si>
  <si>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</si>
  <si>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</si>
  <si>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</si>
  <si>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</si>
  <si>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</si>
  <si>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</si>
  <si>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</si>
  <si>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</si>
  <si>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</si>
  <si>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</si>
  <si>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</si>
  <si>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</si>
  <si>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</si>
  <si>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</si>
  <si>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</si>
  <si>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</si>
  <si>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</si>
  <si>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</si>
  <si>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</si>
  <si>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</si>
  <si>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</si>
  <si>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</si>
  <si>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</si>
  <si>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</si>
  <si>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</si>
  <si>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</si>
  <si>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</si>
  <si>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</si>
  <si>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</si>
  <si>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</si>
  <si>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</si>
  <si>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</si>
  <si>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</si>
  <si>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</si>
  <si>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</si>
  <si>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</si>
  <si>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</si>
  <si>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</si>
  <si>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</si>
  <si>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</si>
  <si>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</si>
  <si>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</si>
  <si>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</si>
  <si>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</si>
  <si>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</si>
  <si>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</si>
  <si>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</si>
  <si>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</si>
  <si>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</si>
  <si>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</si>
  <si>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</si>
  <si>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</si>
  <si>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</si>
  <si>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</si>
  <si>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</si>
  <si>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</si>
  <si>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</si>
  <si>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</si>
  <si>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</si>
  <si>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</si>
  <si>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</si>
  <si>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</si>
  <si>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</si>
  <si>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</si>
  <si>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</si>
  <si>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</si>
  <si>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</si>
  <si>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</si>
  <si>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</si>
  <si>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</si>
  <si>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</si>
  <si>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</si>
  <si>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</si>
  <si>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</si>
  <si>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</si>
  <si>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</si>
  <si>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</si>
  <si>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</si>
  <si>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</si>
  <si>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</si>
  <si>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</si>
  <si>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</si>
  <si>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</si>
  <si>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</si>
  <si>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</si>
  <si>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</si>
  <si>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</si>
  <si>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</si>
  <si>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</si>
  <si>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</si>
  <si>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</si>
  <si>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</si>
  <si>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</si>
  <si>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</si>
  <si>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</si>
  <si>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</si>
  <si>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</si>
  <si>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</si>
  <si>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</si>
  <si>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</si>
  <si>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</si>
  <si>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</si>
  <si>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</si>
  <si>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</si>
  <si>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</si>
  <si>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</si>
  <si>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</si>
  <si>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</si>
  <si>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</si>
  <si>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</si>
  <si>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</si>
  <si>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</si>
  <si>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</si>
  <si>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</si>
  <si>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</si>
  <si>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</si>
  <si>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</si>
  <si>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</si>
  <si>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</si>
  <si>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</si>
  <si>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</si>
  <si>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</si>
  <si>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</si>
  <si>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</si>
  <si>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</si>
  <si>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</si>
  <si>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</si>
  <si>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</si>
  <si>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</si>
  <si>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</si>
  <si>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</si>
  <si>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</si>
  <si>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</si>
  <si>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</si>
  <si>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</si>
  <si>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</si>
  <si>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</si>
  <si>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</si>
  <si>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</si>
  <si>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</si>
  <si>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</si>
  <si>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</si>
  <si>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</si>
  <si>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</si>
  <si>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</si>
  <si>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</si>
  <si>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</si>
  <si>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</si>
  <si>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</si>
  <si>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</si>
  <si>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</si>
  <si>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</si>
  <si>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</si>
  <si>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</si>
  <si>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</si>
  <si>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</si>
  <si>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</si>
  <si>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</si>
  <si>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</si>
  <si>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</si>
  <si>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</si>
  <si>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</si>
  <si>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</si>
  <si>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</si>
  <si>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</si>
  <si>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</si>
  <si>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</si>
  <si>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</si>
  <si>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</si>
  <si>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</si>
  <si>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</si>
  <si>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</si>
  <si>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</si>
  <si>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</si>
  <si>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</si>
  <si>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</si>
  <si>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</si>
  <si>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</si>
  <si>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</si>
  <si>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</si>
  <si>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</si>
  <si>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</si>
  <si>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</si>
  <si>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</si>
  <si>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</si>
  <si>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</si>
  <si>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</si>
  <si>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</si>
  <si>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</si>
  <si>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</si>
  <si>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</si>
  <si>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</si>
  <si>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</si>
  <si>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</si>
  <si>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</si>
  <si>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</si>
  <si>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</si>
  <si>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</si>
  <si>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</si>
  <si>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</si>
  <si>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</si>
  <si>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</si>
  <si>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</si>
  <si>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</si>
  <si>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</si>
  <si>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</si>
  <si>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</si>
  <si>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</si>
  <si>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</si>
  <si>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</si>
  <si>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</si>
  <si>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</si>
  <si>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</si>
  <si>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</si>
  <si>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</si>
  <si>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</si>
  <si>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</si>
  <si>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</si>
  <si>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</si>
  <si>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</si>
  <si>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</si>
  <si>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</si>
  <si>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</si>
  <si>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</si>
  <si>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</si>
  <si>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</si>
  <si>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</si>
  <si>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</si>
  <si>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</si>
  <si>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</si>
  <si>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</si>
  <si>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</si>
  <si>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</si>
  <si>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</si>
  <si>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</si>
  <si>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</si>
  <si>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</si>
  <si>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</si>
  <si>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</si>
  <si>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</si>
  <si>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</si>
  <si>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</si>
  <si>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</si>
  <si>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</si>
  <si>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</si>
  <si>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</si>
  <si>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</si>
  <si>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</si>
  <si>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</si>
  <si>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</si>
  <si>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</si>
  <si>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</si>
  <si>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</si>
  <si>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</si>
  <si>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</si>
  <si>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</si>
  <si>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</si>
  <si>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</si>
  <si>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</si>
  <si>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</si>
  <si>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</si>
  <si>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</si>
  <si>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</si>
  <si>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</si>
  <si>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</si>
  <si>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</si>
  <si>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</si>
  <si>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</si>
  <si>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</si>
  <si>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</si>
  <si>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</si>
  <si>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</si>
  <si>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</si>
  <si>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</si>
  <si>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</si>
  <si>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</si>
  <si>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</si>
  <si>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</si>
  <si>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</si>
  <si>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</si>
  <si>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</si>
  <si>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</si>
  <si>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</si>
  <si>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</si>
  <si>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</si>
  <si>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</si>
  <si>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</si>
  <si>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</si>
  <si>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</si>
  <si>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</si>
  <si>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</si>
  <si>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</si>
  <si>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</si>
  <si>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</si>
  <si>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</si>
  <si>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</si>
  <si>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</si>
  <si>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</si>
  <si>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</si>
  <si>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</si>
  <si>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</si>
  <si>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</si>
  <si>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</si>
  <si>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</si>
  <si>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</si>
  <si>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</si>
  <si>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</si>
  <si>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</si>
  <si>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</si>
  <si>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</si>
  <si>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</si>
  <si>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</si>
  <si>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</si>
  <si>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</si>
  <si>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</si>
  <si>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</si>
  <si>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</si>
  <si>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</si>
  <si>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</si>
  <si>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</si>
  <si>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</si>
  <si>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</si>
  <si>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</si>
  <si>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</si>
  <si>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</si>
  <si>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</si>
  <si>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</si>
  <si>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</si>
  <si>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</si>
  <si>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</si>
  <si>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</si>
  <si>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</si>
  <si>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</si>
  <si>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</si>
  <si>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</si>
  <si>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</si>
  <si>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</si>
  <si>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</si>
  <si>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</si>
  <si>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</si>
  <si>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</si>
  <si>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</si>
  <si>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</si>
  <si>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</si>
  <si>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</si>
  <si>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</si>
  <si>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</si>
  <si>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</si>
  <si>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</si>
  <si>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</si>
  <si>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</si>
  <si>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</si>
  <si>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</si>
  <si>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</si>
  <si>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</si>
  <si>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</si>
  <si>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</si>
  <si>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</si>
  <si>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</si>
  <si>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</si>
  <si>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</si>
  <si>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</si>
  <si>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</si>
  <si>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</si>
  <si>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</si>
  <si>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</si>
  <si>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</si>
  <si>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</si>
  <si>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</si>
  <si>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</si>
  <si>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</si>
  <si>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</si>
  <si>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</si>
  <si>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</si>
  <si>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</si>
  <si>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</si>
  <si>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</si>
  <si>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</si>
  <si>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</si>
  <si>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</si>
  <si>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</si>
  <si>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</si>
  <si>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</si>
  <si>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</si>
  <si>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</si>
  <si>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</si>
  <si>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</si>
  <si>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</si>
  <si>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</si>
  <si>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</si>
  <si>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</si>
  <si>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</si>
  <si>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</si>
  <si>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</si>
  <si>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</si>
  <si>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</si>
  <si>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</si>
  <si>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</si>
  <si>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</si>
  <si>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</si>
  <si>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</si>
  <si>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</si>
  <si>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</si>
  <si>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</si>
  <si>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</si>
  <si>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</si>
  <si>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</si>
  <si>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</si>
  <si>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</si>
  <si>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</si>
  <si>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</si>
  <si>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</si>
  <si>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</si>
  <si>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</si>
  <si>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</si>
  <si>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</si>
  <si>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</si>
  <si>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</si>
  <si>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</si>
  <si>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</si>
  <si>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</si>
  <si>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</si>
  <si>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</si>
  <si>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</si>
  <si>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</si>
  <si>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</si>
  <si>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</si>
  <si>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</si>
  <si>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</si>
  <si>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</si>
  <si>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</si>
  <si>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</si>
  <si>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</si>
  <si>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</si>
  <si>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</si>
  <si>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</si>
  <si>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</si>
  <si>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</si>
  <si>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</si>
  <si>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</si>
  <si>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</si>
  <si>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</si>
  <si>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</si>
  <si>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</si>
  <si>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</si>
  <si>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</si>
  <si>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</si>
  <si>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</si>
  <si>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</si>
  <si>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</si>
  <si>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</si>
  <si>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</si>
  <si>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</si>
  <si>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</si>
  <si>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</si>
  <si>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</si>
  <si>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</si>
  <si>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</si>
  <si>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</si>
  <si>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</si>
  <si>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</si>
  <si>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</si>
  <si>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</si>
  <si>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</si>
  <si>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</si>
  <si>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</si>
  <si>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</si>
  <si>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</si>
  <si>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</si>
  <si>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</si>
  <si>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</si>
  <si>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</si>
  <si>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</si>
  <si>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</si>
  <si>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</si>
  <si>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</si>
  <si>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</si>
  <si>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</si>
  <si>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</si>
  <si>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</si>
  <si>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</si>
  <si>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</si>
  <si>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</si>
  <si>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</si>
  <si>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</si>
  <si>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</si>
  <si>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</si>
  <si>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</si>
  <si>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</si>
  <si>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</si>
  <si>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</si>
  <si>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</si>
  <si>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</si>
  <si>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</si>
  <si>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</si>
  <si>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</si>
  <si>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</si>
  <si>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</si>
  <si>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</si>
  <si>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</si>
  <si>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</si>
  <si>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</si>
  <si>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</si>
  <si>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</si>
  <si>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</si>
  <si>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</si>
  <si>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</si>
  <si>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</si>
  <si>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</si>
  <si>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</si>
  <si>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</si>
  <si>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</si>
  <si>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</si>
  <si>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</si>
  <si>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</si>
  <si>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</si>
  <si>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</si>
  <si>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</si>
  <si>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</si>
  <si>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</si>
  <si>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</si>
  <si>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</si>
  <si>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</si>
  <si>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</si>
  <si>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</si>
  <si>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</si>
  <si>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</si>
  <si>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</si>
  <si>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</si>
  <si>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</si>
  <si>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</si>
  <si>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</si>
  <si>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</si>
  <si>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</si>
  <si>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</si>
  <si>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</si>
  <si>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</si>
  <si>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</si>
  <si>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</si>
  <si>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</si>
  <si>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</si>
  <si>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</si>
  <si>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</si>
  <si>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</si>
  <si>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</si>
  <si>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</si>
  <si>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</si>
  <si>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</si>
  <si>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</si>
  <si>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</si>
  <si>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</si>
  <si>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</si>
  <si>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</si>
  <si>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</si>
  <si>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</si>
  <si>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</si>
  <si>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</si>
  <si>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</si>
  <si>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</si>
  <si>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</si>
  <si>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</si>
  <si>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</si>
  <si>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</si>
  <si>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</si>
  <si>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</si>
  <si>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</si>
  <si>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</si>
  <si>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</si>
  <si>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</si>
  <si>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</si>
  <si>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</si>
  <si>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</si>
  <si>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</si>
  <si>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</si>
  <si>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</si>
  <si>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</si>
  <si>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</si>
  <si>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</si>
  <si>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</si>
  <si>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</si>
  <si>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</si>
  <si>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</si>
  <si>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</si>
  <si>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</si>
  <si>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</si>
  <si>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</si>
  <si>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</si>
  <si>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</si>
  <si>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</si>
  <si>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</si>
  <si>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</si>
  <si>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</si>
  <si>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</si>
  <si>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</si>
  <si>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</si>
  <si>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</si>
  <si>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</si>
  <si>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</si>
  <si>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</si>
  <si>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</si>
  <si>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</si>
  <si>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</si>
  <si>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</si>
  <si>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</si>
  <si>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</si>
  <si>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</si>
  <si>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</si>
  <si>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</si>
  <si>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</si>
  <si>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</si>
  <si>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</si>
  <si>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</si>
  <si>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</si>
  <si>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</si>
  <si>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</si>
  <si>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</si>
  <si>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</si>
  <si>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</si>
  <si>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</si>
  <si>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</si>
  <si>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</si>
  <si>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</si>
  <si>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</si>
  <si>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</si>
  <si>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</si>
  <si>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</si>
  <si>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</si>
  <si>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</si>
  <si>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</si>
  <si>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</si>
  <si>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</si>
  <si>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</si>
  <si>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</si>
  <si>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</si>
  <si>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</si>
  <si>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</si>
  <si>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</si>
  <si>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</si>
  <si>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</si>
  <si>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</si>
  <si>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</si>
  <si>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</si>
  <si>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</si>
  <si>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</si>
  <si>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</si>
  <si>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</si>
  <si>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</si>
  <si>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</si>
  <si>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</si>
  <si>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</si>
  <si>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</si>
  <si>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</si>
  <si>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</si>
  <si>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</si>
  <si>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</si>
  <si>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</si>
  <si>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</si>
  <si>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</si>
  <si>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</si>
  <si>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</si>
  <si>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</si>
  <si>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</si>
  <si>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</si>
  <si>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</si>
  <si>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</si>
  <si>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</si>
  <si>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</si>
  <si>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</si>
  <si>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</si>
  <si>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</si>
  <si>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</si>
  <si>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</si>
  <si>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</si>
  <si>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</si>
  <si>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</si>
  <si>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</si>
  <si>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</si>
  <si>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</si>
  <si>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</si>
  <si>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</si>
  <si>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</si>
  <si>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</si>
  <si>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</si>
  <si>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</si>
  <si>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</si>
  <si>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</si>
  <si>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</si>
  <si>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</si>
  <si>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</si>
  <si>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</si>
  <si>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</si>
  <si>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</si>
  <si>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</si>
  <si>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</si>
  <si>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</si>
  <si>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</si>
  <si>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</si>
  <si>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</si>
  <si>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</si>
  <si>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</si>
  <si>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</si>
  <si>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</si>
  <si>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</si>
  <si>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</si>
  <si>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</si>
  <si>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</si>
  <si>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</si>
  <si>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</si>
  <si>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</si>
  <si>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</si>
  <si>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</si>
  <si>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</si>
  <si>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</si>
  <si>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</si>
  <si>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</si>
  <si>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</si>
  <si>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</si>
  <si>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</si>
  <si>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</si>
  <si>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</si>
  <si>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</si>
  <si>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</si>
  <si>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</si>
  <si>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</si>
  <si>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</si>
  <si>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</si>
  <si>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</si>
  <si>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</si>
  <si>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</si>
  <si>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</si>
  <si>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</si>
  <si>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</si>
  <si>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</si>
  <si>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</si>
  <si>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</si>
  <si>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</si>
  <si>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</si>
  <si>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</si>
  <si>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</si>
  <si>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</si>
  <si>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</si>
  <si>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</si>
  <si>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</si>
  <si>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</si>
  <si>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</si>
  <si>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</si>
  <si>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</si>
  <si>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</si>
  <si>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</si>
  <si>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</si>
  <si>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</si>
  <si>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</si>
  <si>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</si>
  <si>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</si>
  <si>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</si>
  <si>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</si>
  <si>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</si>
  <si>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</si>
  <si>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</si>
  <si>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</si>
  <si>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</si>
  <si>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</si>
  <si>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</si>
  <si>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</si>
  <si>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</si>
  <si>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</si>
  <si>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</si>
  <si>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</si>
  <si>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</si>
  <si>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</si>
  <si>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</si>
  <si>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</si>
  <si>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</si>
  <si>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</si>
  <si>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</si>
  <si>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</si>
  <si>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</si>
  <si>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</si>
  <si>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</si>
  <si>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</si>
  <si>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</si>
  <si>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</si>
  <si>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</si>
  <si>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</si>
  <si>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</si>
  <si>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</si>
  <si>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</si>
  <si>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</si>
  <si>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</si>
  <si>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</si>
  <si>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</si>
  <si>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</si>
  <si>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</si>
  <si>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</si>
  <si>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</si>
  <si>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</si>
  <si>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</si>
  <si>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</si>
  <si>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</si>
  <si>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</si>
  <si>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</si>
  <si>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</si>
  <si>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</si>
  <si>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</si>
  <si>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</si>
  <si>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</si>
  <si>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</si>
  <si>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</si>
  <si>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</si>
  <si>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</si>
  <si>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</si>
  <si>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</si>
  <si>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</si>
  <si>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</si>
  <si>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</si>
  <si>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</si>
  <si>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</si>
  <si>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</si>
  <si>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</si>
  <si>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</si>
  <si>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</si>
  <si>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</si>
  <si>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</si>
  <si>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</si>
  <si>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</si>
  <si>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</si>
  <si>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</si>
  <si>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</si>
  <si>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</si>
  <si>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</si>
  <si>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</si>
  <si>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</si>
  <si>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</si>
  <si>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</si>
  <si>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</si>
  <si>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</si>
  <si>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</si>
  <si>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</si>
  <si>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</si>
  <si>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</si>
  <si>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</si>
  <si>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</si>
  <si>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</si>
  <si>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</si>
  <si>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</si>
  <si>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</si>
  <si>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</si>
  <si>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</si>
  <si>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</si>
  <si>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</si>
  <si>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</si>
  <si>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</si>
  <si>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</si>
  <si>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</si>
  <si>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</si>
  <si>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</si>
  <si>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</si>
  <si>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</si>
  <si>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</si>
  <si>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</si>
  <si>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</si>
  <si>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</si>
  <si>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</si>
  <si>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</si>
  <si>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</si>
  <si>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</si>
  <si>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</si>
  <si>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</si>
  <si>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</si>
  <si>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</si>
  <si>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</si>
  <si>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</si>
  <si>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</si>
  <si>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</si>
  <si>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</si>
  <si>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</si>
  <si>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</si>
  <si>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</si>
  <si>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</si>
  <si>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</si>
  <si>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</si>
  <si>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</si>
  <si>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</si>
  <si>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</si>
  <si>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</si>
  <si>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</si>
  <si>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</si>
  <si>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</si>
  <si>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</si>
  <si>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</si>
  <si>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</si>
  <si>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</si>
  <si>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</si>
  <si>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</si>
  <si>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</si>
  <si>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</si>
  <si>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</si>
  <si>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</si>
  <si>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</si>
  <si>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</si>
  <si>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</si>
  <si>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</si>
  <si>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</si>
  <si>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</si>
  <si>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</si>
  <si>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</si>
  <si>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</si>
  <si>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</si>
  <si>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</si>
  <si>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</si>
  <si>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</si>
  <si>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</si>
  <si>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</si>
  <si>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</si>
  <si>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</si>
  <si>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</si>
  <si>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</si>
  <si>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</si>
  <si>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</si>
  <si>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</si>
  <si>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</si>
  <si>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</si>
  <si>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</si>
  <si>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</si>
  <si>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</si>
  <si>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</si>
  <si>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</si>
  <si>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</si>
  <si>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</si>
  <si>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</si>
  <si>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</si>
  <si>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</si>
  <si>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</si>
  <si>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</si>
  <si>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</si>
  <si>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</si>
  <si>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</si>
  <si>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</si>
  <si>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</si>
  <si>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</si>
  <si>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</si>
  <si>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</si>
  <si>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</si>
  <si>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</si>
  <si>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</si>
  <si>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</si>
  <si>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</si>
  <si>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</si>
  <si>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</si>
  <si>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</si>
  <si>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</si>
  <si>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</si>
  <si>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</si>
  <si>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</si>
  <si>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</si>
  <si>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</si>
  <si>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</si>
  <si>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</si>
  <si>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</si>
  <si>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</si>
  <si>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</si>
  <si>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</si>
  <si>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</si>
  <si>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</si>
  <si>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</si>
  <si>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</si>
  <si>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</si>
  <si>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</si>
  <si>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</si>
  <si>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</si>
  <si>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</si>
  <si>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</si>
  <si>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</si>
  <si>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</si>
  <si>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</si>
  <si>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</si>
  <si>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</si>
  <si>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</si>
  <si>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</si>
  <si>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</si>
  <si>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</si>
  <si>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</si>
  <si>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</si>
  <si>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</si>
  <si>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</si>
  <si>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</si>
  <si>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</si>
  <si>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</si>
  <si>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</si>
  <si>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</si>
  <si>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</si>
  <si>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</si>
  <si>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</si>
  <si>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</si>
  <si>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</si>
  <si>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</si>
  <si>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</si>
  <si>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</si>
  <si>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</si>
  <si>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</si>
  <si>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</si>
  <si>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</si>
  <si>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</si>
  <si>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</si>
  <si>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</si>
  <si>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</si>
  <si>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</si>
  <si>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</si>
  <si>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</si>
  <si>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</si>
  <si>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</si>
  <si>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</si>
  <si>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</si>
  <si>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</si>
  <si>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</si>
  <si>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</si>
  <si>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</si>
  <si>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</si>
  <si>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</si>
  <si>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</si>
  <si>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</si>
  <si>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</si>
  <si>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</si>
  <si>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</si>
  <si>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</si>
  <si>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</si>
  <si>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</si>
  <si>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</si>
  <si>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</si>
  <si>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</si>
  <si>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</si>
  <si>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</si>
  <si>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</si>
  <si>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</si>
  <si>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</si>
  <si>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</si>
  <si>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</si>
  <si>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</si>
  <si>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</si>
  <si>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</si>
  <si>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</si>
  <si>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</si>
  <si>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</si>
  <si>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</si>
  <si>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</si>
  <si>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</si>
  <si>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</si>
  <si>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</si>
  <si>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</si>
  <si>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</si>
  <si>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</si>
  <si>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</si>
  <si>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</si>
  <si>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</si>
  <si>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</si>
  <si>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</si>
  <si>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</si>
  <si>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</si>
  <si>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</si>
  <si>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</si>
  <si>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</si>
  <si>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</si>
  <si>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</si>
  <si>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</si>
  <si>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</si>
  <si>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</si>
  <si>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</si>
  <si>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</si>
  <si>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</si>
  <si>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</si>
  <si>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</si>
  <si>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</si>
  <si>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</si>
  <si>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</si>
  <si>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</si>
  <si>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</si>
  <si>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</si>
  <si>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</si>
  <si>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</si>
  <si>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</si>
  <si>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</si>
  <si>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</si>
  <si>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</si>
  <si>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</si>
  <si>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</si>
  <si>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</si>
  <si>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</si>
  <si>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</si>
  <si>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</si>
  <si>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</si>
  <si>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</si>
  <si>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</si>
  <si>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</si>
  <si>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</si>
  <si>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</si>
  <si>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</si>
  <si>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</si>
  <si>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</si>
  <si>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</si>
  <si>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</si>
  <si>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</si>
  <si>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</si>
  <si>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</si>
  <si>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</si>
  <si>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</si>
  <si>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</si>
  <si>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</si>
  <si>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</si>
  <si>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</si>
  <si>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</si>
  <si>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</si>
  <si>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</si>
  <si>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</si>
  <si>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</si>
  <si>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</si>
  <si>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</si>
  <si>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</si>
  <si>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</si>
  <si>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</si>
  <si>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</si>
  <si>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</si>
  <si>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</si>
  <si>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</si>
  <si>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</si>
  <si>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</si>
  <si>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</si>
  <si>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</si>
  <si>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</si>
  <si>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</si>
  <si>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</si>
  <si>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</si>
  <si>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</si>
  <si>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</si>
  <si>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</si>
  <si>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</si>
  <si>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</si>
  <si>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</si>
  <si>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</si>
  <si>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</si>
  <si>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</si>
  <si>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</si>
  <si>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</si>
  <si>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</si>
  <si>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</si>
  <si>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</si>
  <si>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</si>
  <si>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</si>
  <si>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</si>
  <si>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</si>
  <si>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</si>
  <si>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</si>
  <si>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</si>
  <si>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</si>
  <si>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</si>
  <si>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</si>
  <si>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</si>
  <si>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</si>
  <si>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</si>
  <si>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</si>
  <si>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</si>
  <si>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</si>
  <si>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</si>
  <si>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</si>
  <si>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</si>
  <si>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</si>
  <si>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</si>
  <si>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</si>
  <si>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</si>
  <si>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</si>
  <si>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</si>
  <si>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</si>
  <si>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</si>
  <si>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</si>
  <si>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</si>
  <si>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</si>
  <si>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</si>
  <si>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</si>
  <si>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</si>
  <si>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</si>
  <si>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</si>
  <si>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</si>
  <si>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</si>
  <si>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</si>
  <si>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</si>
  <si>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</si>
  <si>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</si>
  <si>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</si>
  <si>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</si>
  <si>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</si>
  <si>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</si>
  <si>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</si>
  <si>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</si>
  <si>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</si>
  <si>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</si>
  <si>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</si>
  <si>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</si>
  <si>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</si>
  <si>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</si>
  <si>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</si>
  <si>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</si>
  <si>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</si>
  <si>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</si>
  <si>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</si>
  <si>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</si>
  <si>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</si>
  <si>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</si>
  <si>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</si>
  <si>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</si>
  <si>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</si>
  <si>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</si>
  <si>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</si>
  <si>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</si>
  <si>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</si>
  <si>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</si>
  <si>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</si>
  <si>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</si>
  <si>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</si>
  <si>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</si>
  <si>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</si>
  <si>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</si>
  <si>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</si>
  <si>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</si>
  <si>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</si>
  <si>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</si>
  <si>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</si>
  <si>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</si>
  <si>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</si>
  <si>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</si>
  <si>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</si>
  <si>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</si>
  <si>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</si>
  <si>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</si>
  <si>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</si>
  <si>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</si>
  <si>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</si>
  <si>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</si>
  <si>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</si>
  <si>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</si>
  <si>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</si>
  <si>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</si>
  <si>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</si>
  <si>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</si>
  <si>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</si>
  <si>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</si>
  <si>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</si>
  <si>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</si>
  <si>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</si>
  <si>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</si>
  <si>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</si>
  <si>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</si>
  <si>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</si>
  <si>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</si>
  <si>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</si>
  <si>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</si>
  <si>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</si>
  <si>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</si>
  <si>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</si>
  <si>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</si>
  <si>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</si>
  <si>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</si>
  <si>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</si>
  <si>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</si>
  <si>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</si>
  <si>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</si>
  <si>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</si>
  <si>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</si>
  <si>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</si>
  <si>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</si>
  <si>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</si>
  <si>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</si>
  <si>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</si>
  <si>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</si>
  <si>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</si>
  <si>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</si>
  <si>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</si>
  <si>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</si>
  <si>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</si>
  <si>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</si>
  <si>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</si>
  <si>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</si>
  <si>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</si>
  <si>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</si>
  <si>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</si>
  <si>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</si>
  <si>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</si>
  <si>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</si>
  <si>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</si>
  <si>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</si>
  <si>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</si>
  <si>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</si>
  <si>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</si>
  <si>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</si>
  <si>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</si>
  <si>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</si>
  <si>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</si>
  <si>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</si>
  <si>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</si>
  <si>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</si>
  <si>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</si>
  <si>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</si>
  <si>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</si>
  <si>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</si>
  <si>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</si>
  <si>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</si>
  <si>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</si>
  <si>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</si>
  <si>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</si>
  <si>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</si>
  <si>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</si>
  <si>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</si>
  <si>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</si>
  <si>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</si>
  <si>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</si>
  <si>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</si>
  <si>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</si>
  <si>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</si>
  <si>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</si>
  <si>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</si>
  <si>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</si>
  <si>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</si>
  <si>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</si>
  <si>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</si>
  <si>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</si>
  <si>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</si>
  <si>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</si>
  <si>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</si>
  <si>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</si>
  <si>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</si>
  <si>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</si>
  <si>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</si>
  <si>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</si>
  <si>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</si>
  <si>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</si>
  <si>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</si>
  <si>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</si>
  <si>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</si>
  <si>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</si>
  <si>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</si>
  <si>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</si>
  <si>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</si>
  <si>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</si>
  <si>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</si>
  <si>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</si>
  <si>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</si>
  <si>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</si>
  <si>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</si>
  <si>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</si>
  <si>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</si>
  <si>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</si>
  <si>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</si>
  <si>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</si>
  <si>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</si>
  <si>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</si>
  <si>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</si>
  <si>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</si>
  <si>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</si>
  <si>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</si>
  <si>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</si>
  <si>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</si>
  <si>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</si>
  <si>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</si>
  <si>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</si>
  <si>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</si>
  <si>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</si>
  <si>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</si>
  <si>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</si>
  <si>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</si>
  <si>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</si>
  <si>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</si>
  <si>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</si>
  <si>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</si>
  <si>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</si>
  <si>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</si>
  <si>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</si>
  <si>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</si>
  <si>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</si>
  <si>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</si>
  <si>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</si>
  <si>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</si>
  <si>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</si>
  <si>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</si>
  <si>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</si>
  <si>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</si>
  <si>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</si>
  <si>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</si>
  <si>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</si>
  <si>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</si>
  <si>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</si>
  <si>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</si>
  <si>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</si>
  <si>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</si>
  <si>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</si>
  <si>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</si>
  <si>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</si>
  <si>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</si>
  <si>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</si>
  <si>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</si>
  <si>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</si>
  <si>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</si>
  <si>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</si>
  <si>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</si>
  <si>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</si>
  <si>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</si>
  <si>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</si>
  <si>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</si>
  <si>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</si>
  <si>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</si>
  <si>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</si>
  <si>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</si>
  <si>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</si>
  <si>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</si>
  <si>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</si>
  <si>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</si>
  <si>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</si>
  <si>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</si>
  <si>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</si>
  <si>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</si>
  <si>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</si>
  <si>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</si>
  <si>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</si>
  <si>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</si>
  <si>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</si>
  <si>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</si>
  <si>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</si>
  <si>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</si>
  <si>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</si>
  <si>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</si>
  <si>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</si>
  <si>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</si>
  <si>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</si>
  <si>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</si>
  <si>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</si>
  <si>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</si>
  <si>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</si>
  <si>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</si>
  <si>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</si>
  <si>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</si>
  <si>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</si>
  <si>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</si>
  <si>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</si>
  <si>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</si>
  <si>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</si>
  <si>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</si>
  <si>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</si>
  <si>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</si>
  <si>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</si>
  <si>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</si>
  <si>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</si>
  <si>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</si>
  <si>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</si>
  <si>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</si>
  <si>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</si>
  <si>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</si>
  <si>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</si>
  <si>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</si>
  <si>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</si>
  <si>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</si>
  <si>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</si>
  <si>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</si>
  <si>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</si>
  <si>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</si>
  <si>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</si>
  <si>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</si>
  <si>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</si>
  <si>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</si>
  <si>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</si>
  <si>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</si>
  <si>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</si>
  <si>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</si>
  <si>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</si>
  <si>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</si>
  <si>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</si>
  <si>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</si>
  <si>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</si>
  <si>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</si>
  <si>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</si>
  <si>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</si>
  <si>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</si>
  <si>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</si>
  <si>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</si>
  <si>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</si>
  <si>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</si>
  <si>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</si>
  <si>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</si>
  <si>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</si>
  <si>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</si>
  <si>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</si>
  <si>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</si>
  <si>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</si>
  <si>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</si>
  <si>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</si>
  <si>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</si>
  <si>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</si>
  <si>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</si>
  <si>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</si>
  <si>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</si>
  <si>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</si>
  <si>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</si>
  <si>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</si>
  <si>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</si>
  <si>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</si>
  <si>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</si>
  <si>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</si>
  <si>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</si>
  <si>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</si>
  <si>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</si>
  <si>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</si>
  <si>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</si>
  <si>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</si>
  <si>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</si>
  <si>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</si>
  <si>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</si>
  <si>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</si>
  <si>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</si>
  <si>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</si>
  <si>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</si>
  <si>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</si>
  <si>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</si>
  <si>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</si>
  <si>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</si>
  <si>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</si>
  <si>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</si>
  <si>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</si>
  <si>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</si>
  <si>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</si>
  <si>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</si>
  <si>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</si>
  <si>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</si>
  <si>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</si>
  <si>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</si>
  <si>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</si>
  <si>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</si>
  <si>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</si>
  <si>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</si>
  <si>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</si>
  <si>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</si>
  <si>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</si>
  <si>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</si>
  <si>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</si>
  <si>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</si>
  <si>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</si>
  <si>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</si>
  <si>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</si>
  <si>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</si>
  <si>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</si>
  <si>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</si>
  <si>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</si>
  <si>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</si>
  <si>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</si>
  <si>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</si>
  <si>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</si>
  <si>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</si>
  <si>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</si>
  <si>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</si>
  <si>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</si>
  <si>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</si>
  <si>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</si>
  <si>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</si>
  <si>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</si>
  <si>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</si>
  <si>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</si>
  <si>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</si>
  <si>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</si>
  <si>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</si>
  <si>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</si>
  <si>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</si>
  <si>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</si>
  <si>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</si>
  <si>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</si>
  <si>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</si>
  <si>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</si>
  <si>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</si>
  <si>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</si>
  <si>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</si>
  <si>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</si>
  <si>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</si>
  <si>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</si>
  <si>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</si>
  <si>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</si>
  <si>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</si>
  <si>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</si>
  <si>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</si>
  <si>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</si>
  <si>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</si>
  <si>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</si>
  <si>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</si>
  <si>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</si>
  <si>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</si>
  <si>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</si>
  <si>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</si>
  <si>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</si>
  <si>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</si>
  <si>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</si>
  <si>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</si>
  <si>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</si>
  <si>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</si>
  <si>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</si>
  <si>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</si>
  <si>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</si>
  <si>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</si>
  <si>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</si>
  <si>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</si>
  <si>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</si>
  <si>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</si>
  <si>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</si>
  <si>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</si>
  <si>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</si>
  <si>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</si>
  <si>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</si>
  <si>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</si>
  <si>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</si>
  <si>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</si>
  <si>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</si>
  <si>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</si>
  <si>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</si>
  <si>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</si>
  <si>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</si>
  <si>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</si>
  <si>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</si>
  <si>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</si>
  <si>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</si>
  <si>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</si>
  <si>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</si>
  <si>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</si>
  <si>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</si>
  <si>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</si>
  <si>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</si>
  <si>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</si>
  <si>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</si>
  <si>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</si>
  <si>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</si>
  <si>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</si>
  <si>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</si>
  <si>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</si>
  <si>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</si>
  <si>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</si>
  <si>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</si>
  <si>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</si>
  <si>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</si>
  <si>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</si>
  <si>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</si>
  <si>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</si>
  <si>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</si>
  <si>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</si>
  <si>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</si>
  <si>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</si>
  <si>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</si>
  <si>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</si>
  <si>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</si>
  <si>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</si>
  <si>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</si>
  <si>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</si>
  <si>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</si>
  <si>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</si>
  <si>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</si>
  <si>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</si>
  <si>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</si>
  <si>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</si>
  <si>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</si>
  <si>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</si>
  <si>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</si>
  <si>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</si>
  <si>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</si>
  <si>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</si>
  <si>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</si>
  <si>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</si>
  <si>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</si>
  <si>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</si>
  <si>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</si>
  <si>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</si>
  <si>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</si>
  <si>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</si>
  <si>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</si>
  <si>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</si>
  <si>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</si>
  <si>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</si>
  <si>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</si>
  <si>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</si>
  <si>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</si>
  <si>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</si>
  <si>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</si>
  <si>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</si>
  <si>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</si>
  <si>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</si>
  <si>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</si>
  <si>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</si>
  <si>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</si>
  <si>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</si>
  <si>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</si>
  <si>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</si>
  <si>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</si>
  <si>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</si>
  <si>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</si>
  <si>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</si>
  <si>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</si>
  <si>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</si>
  <si>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</si>
  <si>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</si>
  <si>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</si>
  <si>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</si>
  <si>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</si>
  <si>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</si>
  <si>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</si>
  <si>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</si>
  <si>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</si>
  <si>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</si>
  <si>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</si>
  <si>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</si>
  <si>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</si>
  <si>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</si>
  <si>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</si>
  <si>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</si>
  <si>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</si>
  <si>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</si>
  <si>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</si>
  <si>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</si>
  <si>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</si>
  <si>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</si>
  <si>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</si>
  <si>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</si>
  <si>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</si>
  <si>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</si>
  <si>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</si>
  <si>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</si>
  <si>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</si>
  <si>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</si>
  <si>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</si>
  <si>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</si>
  <si>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</si>
  <si>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</si>
  <si>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</si>
  <si>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</si>
  <si>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</si>
  <si>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</si>
  <si>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</si>
  <si>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</si>
  <si>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</si>
  <si>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</si>
  <si>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</si>
  <si>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</si>
  <si>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</si>
  <si>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</si>
  <si>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</si>
  <si>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</si>
  <si>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</si>
  <si>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</si>
  <si>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</si>
  <si>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</si>
  <si>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</si>
  <si>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</si>
  <si>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</si>
  <si>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</si>
  <si>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</si>
  <si>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</si>
  <si>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</si>
  <si>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</si>
  <si>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</si>
  <si>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</si>
  <si>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</si>
  <si>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</si>
  <si>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</si>
  <si>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</si>
  <si>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</si>
  <si>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</si>
  <si>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</si>
  <si>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</si>
  <si>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</si>
  <si>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</si>
  <si>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</si>
  <si>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</si>
  <si>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</si>
  <si>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</si>
  <si>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</si>
  <si>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</si>
  <si>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</si>
  <si>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</si>
  <si>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</si>
  <si>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</si>
  <si>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</si>
  <si>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</si>
  <si>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</si>
  <si>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</si>
  <si>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</si>
  <si>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</si>
  <si>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</si>
  <si>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</si>
  <si>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</si>
  <si>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</si>
  <si>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</si>
  <si>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</si>
  <si>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</si>
  <si>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</si>
  <si>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</si>
  <si>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</si>
  <si>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</si>
  <si>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</si>
  <si>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</si>
  <si>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</si>
  <si>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</si>
  <si>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</si>
  <si>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</si>
  <si>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</si>
  <si>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</si>
  <si>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</si>
  <si>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</si>
  <si>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</si>
  <si>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</si>
  <si>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</si>
  <si>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</si>
  <si>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</si>
  <si>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</si>
  <si>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</si>
  <si>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</si>
  <si>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</si>
  <si>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</si>
  <si>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</si>
  <si>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</si>
  <si>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</si>
  <si>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</si>
  <si>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</si>
  <si>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</si>
  <si>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</si>
  <si>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</si>
  <si>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</si>
  <si>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</si>
  <si>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</si>
  <si>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</si>
  <si>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</si>
  <si>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</si>
  <si>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</si>
  <si>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</si>
  <si>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</si>
  <si>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</si>
  <si>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</si>
  <si>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</si>
  <si>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</si>
  <si>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</si>
  <si>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</si>
  <si>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</si>
  <si>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</si>
  <si>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</si>
  <si>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</si>
  <si>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</si>
  <si>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</si>
  <si>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</si>
  <si>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</si>
  <si>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</si>
  <si>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</si>
  <si>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</si>
  <si>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</si>
  <si>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</si>
  <si>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</si>
  <si>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</si>
  <si>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</si>
  <si>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</si>
  <si>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</si>
  <si>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</si>
  <si>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</si>
  <si>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</si>
  <si>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</si>
  <si>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</si>
  <si>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</si>
  <si>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</si>
  <si>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</si>
  <si>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</si>
  <si>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</si>
  <si>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</si>
  <si>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</si>
  <si>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</si>
  <si>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</si>
  <si>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</si>
  <si>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</si>
  <si>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</si>
  <si>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</si>
  <si>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</si>
  <si>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</si>
  <si>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</si>
  <si>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</si>
  <si>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</si>
  <si>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</si>
  <si>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</si>
  <si>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</si>
  <si>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</si>
  <si>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</si>
  <si>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</si>
  <si>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</si>
  <si>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</si>
  <si>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</si>
  <si>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</si>
  <si>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</si>
  <si>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</si>
  <si>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</si>
  <si>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</si>
  <si>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</si>
  <si>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</si>
  <si>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</si>
  <si>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</si>
  <si>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</si>
  <si>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</si>
  <si>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</si>
  <si>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</si>
  <si>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</si>
  <si>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</si>
  <si>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</si>
  <si>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</si>
  <si>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</si>
  <si>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</si>
  <si>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</si>
  <si>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</si>
  <si>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</si>
  <si>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</si>
  <si>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</si>
  <si>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</si>
  <si>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</si>
  <si>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</si>
  <si>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</si>
  <si>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</si>
  <si>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</si>
  <si>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</si>
  <si>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</si>
  <si>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</si>
  <si>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</si>
  <si>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</si>
  <si>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</si>
  <si>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</si>
  <si>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</si>
  <si>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</si>
  <si>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</si>
  <si>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</si>
  <si>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</si>
  <si>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</si>
  <si>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</si>
  <si>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</si>
  <si>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</si>
  <si>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</si>
  <si>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</si>
  <si>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</si>
  <si>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</si>
  <si>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</si>
  <si>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</si>
  <si>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</si>
  <si>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</si>
  <si>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</si>
  <si>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</si>
  <si>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</si>
  <si>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</si>
  <si>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</si>
  <si>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</si>
  <si>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</si>
  <si>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</si>
  <si>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</si>
  <si>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</si>
  <si>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</si>
  <si>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</si>
  <si>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</si>
  <si>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</si>
  <si>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</si>
  <si>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</si>
  <si>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</si>
  <si>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</si>
  <si>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</si>
  <si>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</si>
  <si>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</si>
  <si>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</si>
  <si>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</si>
  <si>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</si>
  <si>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</si>
  <si>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</si>
  <si>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</si>
  <si>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</si>
  <si>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</si>
  <si>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</si>
  <si>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</si>
  <si>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</si>
  <si>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</si>
  <si>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</si>
  <si>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</si>
  <si>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</si>
  <si>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</si>
  <si>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</si>
  <si>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</si>
  <si>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</si>
  <si>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</si>
  <si>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</si>
  <si>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</si>
  <si>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</si>
  <si>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</si>
  <si>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</si>
  <si>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</si>
  <si>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</si>
  <si>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</si>
  <si>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</si>
  <si>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</si>
  <si>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</si>
  <si>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</si>
  <si>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</si>
  <si>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</si>
  <si>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</si>
  <si>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</si>
  <si>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</si>
  <si>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</si>
  <si>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</si>
  <si>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</si>
  <si>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</si>
  <si>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</si>
  <si>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</si>
  <si>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</si>
  <si>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</si>
  <si>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</si>
  <si>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</si>
  <si>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</si>
  <si>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</si>
  <si>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</si>
  <si>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</si>
  <si>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</si>
  <si>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</si>
  <si>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</si>
  <si>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</si>
  <si>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</si>
  <si>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</si>
  <si>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</si>
  <si>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</si>
  <si>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</si>
  <si>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</si>
  <si>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</si>
  <si>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</si>
  <si>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</si>
  <si>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</si>
  <si>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</si>
  <si>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</si>
  <si>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</si>
  <si>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</si>
  <si>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</si>
  <si>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</si>
  <si>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</si>
  <si>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</si>
  <si>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</si>
  <si>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</si>
  <si>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</si>
  <si>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</si>
  <si>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</si>
  <si>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</si>
  <si>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</si>
  <si>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</si>
  <si>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</si>
  <si>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</si>
  <si>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</si>
  <si>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</si>
  <si>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</si>
  <si>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</si>
  <si>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</si>
  <si>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</si>
  <si>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</si>
  <si>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</si>
  <si>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</si>
  <si>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</si>
  <si>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</si>
  <si>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</si>
  <si>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</si>
  <si>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</si>
  <si>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</si>
  <si>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</si>
  <si>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</si>
  <si>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</si>
  <si>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</si>
  <si>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</si>
  <si>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</si>
  <si>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</si>
  <si>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</si>
  <si>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</si>
  <si>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</si>
  <si>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</si>
  <si>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</si>
  <si>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</si>
  <si>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</si>
  <si>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</si>
  <si>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</si>
  <si>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</si>
  <si>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</si>
  <si>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</si>
  <si>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</si>
  <si>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</si>
  <si>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</si>
  <si>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</si>
  <si>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</si>
  <si>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</si>
  <si>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</si>
  <si>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</si>
  <si>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</si>
  <si>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</si>
  <si>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</si>
  <si>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</si>
  <si>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</si>
  <si>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</si>
  <si>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</si>
  <si>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</si>
  <si>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</si>
  <si>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</si>
  <si>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</si>
  <si>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</si>
  <si>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</si>
  <si>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</si>
  <si>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</si>
  <si>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</si>
  <si>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</si>
  <si>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</si>
  <si>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</si>
  <si>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</si>
  <si>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</si>
  <si>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</si>
  <si>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</si>
  <si>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</si>
  <si>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</si>
  <si>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</si>
  <si>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</si>
  <si>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</si>
  <si>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</si>
  <si>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</si>
  <si>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</si>
  <si>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</si>
  <si>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</si>
  <si>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</si>
  <si>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</si>
  <si>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</si>
  <si>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</si>
  <si>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</si>
  <si>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</si>
  <si>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</si>
  <si>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</si>
  <si>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</si>
  <si>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</si>
  <si>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</si>
  <si>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</si>
  <si>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</si>
  <si>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</si>
  <si>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</si>
  <si>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</si>
  <si>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</si>
  <si>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</si>
  <si>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</si>
  <si>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</si>
  <si>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</si>
  <si>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</si>
  <si>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</si>
  <si>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</si>
  <si>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</si>
  <si>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</si>
  <si>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</si>
  <si>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</si>
  <si>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</si>
  <si>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</si>
  <si>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</si>
  <si>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</si>
  <si>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</si>
  <si>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</si>
  <si>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</si>
  <si>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</si>
  <si>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</si>
  <si>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</si>
  <si>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</si>
  <si>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</si>
  <si>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</si>
  <si>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</si>
  <si>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</si>
  <si>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</si>
  <si>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</si>
  <si>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</si>
  <si>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</si>
  <si>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</si>
  <si>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</si>
  <si>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</si>
  <si>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</si>
  <si>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</si>
  <si>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</si>
  <si>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</si>
  <si>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</si>
  <si>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</si>
  <si>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</si>
  <si>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</si>
  <si>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</si>
  <si>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</si>
  <si>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</si>
  <si>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</si>
  <si>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</si>
  <si>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</si>
  <si>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</si>
  <si>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</si>
  <si>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</si>
  <si>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</si>
  <si>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</si>
  <si>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</si>
  <si>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</si>
  <si>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</si>
  <si>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</si>
  <si>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</si>
  <si>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</si>
  <si>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</si>
  <si>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</si>
  <si>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</si>
  <si>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</si>
  <si>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</si>
  <si>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</si>
  <si>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</si>
  <si>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</si>
  <si>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</si>
  <si>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</si>
  <si>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</si>
  <si>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</si>
  <si>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</si>
  <si>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</si>
  <si>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</si>
  <si>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</si>
  <si>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</si>
  <si>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</si>
  <si>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</si>
  <si>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</si>
  <si>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</si>
  <si>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</si>
  <si>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</si>
  <si>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</si>
  <si>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</si>
  <si>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</si>
  <si>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</si>
  <si>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</si>
  <si>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</si>
  <si>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</si>
  <si>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</si>
  <si>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</si>
  <si>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</si>
  <si>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</si>
  <si>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</si>
  <si>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</si>
  <si>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</si>
  <si>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</si>
  <si>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</si>
  <si>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</si>
  <si>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</si>
  <si>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</si>
  <si>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</si>
  <si>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</si>
  <si>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</si>
  <si>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</si>
  <si>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</si>
  <si>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</si>
  <si>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</si>
  <si>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</si>
  <si>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</si>
  <si>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</si>
  <si>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</si>
  <si>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</si>
  <si>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</si>
  <si>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</si>
  <si>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</si>
  <si>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</si>
  <si>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</si>
  <si>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</si>
  <si>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</si>
  <si>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</si>
  <si>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</si>
  <si>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</si>
  <si>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</si>
  <si>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</si>
  <si>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</si>
  <si>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</si>
  <si>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</si>
  <si>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</si>
  <si>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</si>
  <si>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</si>
  <si>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</si>
  <si>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</si>
  <si>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</si>
  <si>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</si>
  <si>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</si>
  <si>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</si>
  <si>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</si>
  <si>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</si>
  <si>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</si>
  <si>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</si>
  <si>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</si>
  <si>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</si>
  <si>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</si>
  <si>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</si>
  <si>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</si>
  <si>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</si>
  <si>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</si>
  <si>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</si>
  <si>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</si>
  <si>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</si>
  <si>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</si>
  <si>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</si>
  <si>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</si>
  <si>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</si>
  <si>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</si>
  <si>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</si>
  <si>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</si>
  <si>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</si>
  <si>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</si>
  <si>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</si>
  <si>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</si>
  <si>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</si>
  <si>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</si>
  <si>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</si>
  <si>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</si>
  <si>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</si>
  <si>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</si>
  <si>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</si>
  <si>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</si>
  <si>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</si>
  <si>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</si>
  <si>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</si>
  <si>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</si>
  <si>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</si>
  <si>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</si>
  <si>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</si>
  <si>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</si>
  <si>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</si>
  <si>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</si>
  <si>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</si>
  <si>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</si>
  <si>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</si>
  <si>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</si>
  <si>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</si>
  <si>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</si>
  <si>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</si>
  <si>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</si>
  <si>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</si>
  <si>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</si>
  <si>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</si>
  <si>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</si>
  <si>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</si>
  <si>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</si>
  <si>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</si>
  <si>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</si>
  <si>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</si>
  <si>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</si>
  <si>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</si>
  <si>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</si>
  <si>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</si>
  <si>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</si>
  <si>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</si>
  <si>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</si>
  <si>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</si>
  <si>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</si>
  <si>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</si>
  <si>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</si>
  <si>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</si>
  <si>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</si>
  <si>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</si>
  <si>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</si>
  <si>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</si>
  <si>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</si>
  <si>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</si>
  <si>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</si>
  <si>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</si>
  <si>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</si>
  <si>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</si>
  <si>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</si>
  <si>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</si>
  <si>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</si>
  <si>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</si>
  <si>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</si>
  <si>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</si>
  <si>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</si>
  <si>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</si>
  <si>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</si>
  <si>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</si>
  <si>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</si>
  <si>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</si>
  <si>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</si>
  <si>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</si>
  <si>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</si>
  <si>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</si>
  <si>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</si>
  <si>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</si>
  <si>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</si>
  <si>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</si>
  <si>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</si>
  <si>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</si>
  <si>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</si>
  <si>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</si>
  <si>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</si>
  <si>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</si>
  <si>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</si>
  <si>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</si>
  <si>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</si>
  <si>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</si>
  <si>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</si>
  <si>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</si>
  <si>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</si>
  <si>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</si>
  <si>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</si>
  <si>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</si>
  <si>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</si>
  <si>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</si>
  <si>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</si>
  <si>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</si>
  <si>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</si>
  <si>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</si>
  <si>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</si>
  <si>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</si>
  <si>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</si>
  <si>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</si>
  <si>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</si>
  <si>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</si>
  <si>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</si>
  <si>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</si>
  <si>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</si>
  <si>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</si>
  <si>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</si>
  <si>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</si>
  <si>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</si>
  <si>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</si>
  <si>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</si>
  <si>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</si>
  <si>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</si>
  <si>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</si>
  <si>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</si>
  <si>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</si>
  <si>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</si>
  <si>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</si>
  <si>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</si>
  <si>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</si>
  <si>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</si>
  <si>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</si>
  <si>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</si>
  <si>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</si>
  <si>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</si>
  <si>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</si>
  <si>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</si>
  <si>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</si>
  <si>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</si>
  <si>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</si>
  <si>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</si>
  <si>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</si>
  <si>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</si>
  <si>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</si>
  <si>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</si>
  <si>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</si>
  <si>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</si>
  <si>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</si>
  <si>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</si>
  <si>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</si>
  <si>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</si>
  <si>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</si>
  <si>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</si>
  <si>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</si>
  <si>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</si>
  <si>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</si>
  <si>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</si>
  <si>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</si>
  <si>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</si>
  <si>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</si>
  <si>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</si>
  <si>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</si>
  <si>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</si>
  <si>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</si>
  <si>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</si>
  <si>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</si>
  <si>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</si>
  <si>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</si>
  <si>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</si>
  <si>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</si>
  <si>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</si>
  <si>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</si>
  <si>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</si>
  <si>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</si>
  <si>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</si>
  <si>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</si>
  <si>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</si>
  <si>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</si>
  <si>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</si>
  <si>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</si>
  <si>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</si>
  <si>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</si>
  <si>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</si>
  <si>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</si>
  <si>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</si>
  <si>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</si>
  <si>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</si>
  <si>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</si>
  <si>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</si>
  <si>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</si>
  <si>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</si>
  <si>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</si>
  <si>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</si>
  <si>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</si>
  <si>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</si>
  <si>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</si>
  <si>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</si>
  <si>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</si>
  <si>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</si>
  <si>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</si>
  <si>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</si>
  <si>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</si>
  <si>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</si>
  <si>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</si>
  <si>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</si>
  <si>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</si>
  <si>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</si>
  <si>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</si>
  <si>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</si>
  <si>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</si>
  <si>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</si>
  <si>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</si>
  <si>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</si>
  <si>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</si>
  <si>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</si>
  <si>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</si>
  <si>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</si>
  <si>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</si>
  <si>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</si>
  <si>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</si>
  <si>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</si>
  <si>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</si>
  <si>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</si>
  <si>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</si>
  <si>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</si>
  <si>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</si>
  <si>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</si>
  <si>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</si>
  <si>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</si>
  <si>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</si>
  <si>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</si>
  <si>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</si>
  <si>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</si>
  <si>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</si>
  <si>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</si>
  <si>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</si>
  <si>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</si>
  <si>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</si>
  <si>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</si>
  <si>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</si>
  <si>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</si>
  <si>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</si>
  <si>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</si>
  <si>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</si>
  <si>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</si>
  <si>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</si>
  <si>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</si>
  <si>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</si>
  <si>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</si>
  <si>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</si>
  <si>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</si>
  <si>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</si>
  <si>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</si>
  <si>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</si>
  <si>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</si>
  <si>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</si>
  <si>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</si>
  <si>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</si>
  <si>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</si>
  <si>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</si>
  <si>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</si>
  <si>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</si>
  <si>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</si>
  <si>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</si>
  <si>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</si>
  <si>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</si>
  <si>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</si>
  <si>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</si>
  <si>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</si>
  <si>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</si>
  <si>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</si>
  <si>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</si>
  <si>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</si>
  <si>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</si>
  <si>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</si>
  <si>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</si>
  <si>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</si>
  <si>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</si>
  <si>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</si>
  <si>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</si>
  <si>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</si>
  <si>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</si>
  <si>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</si>
  <si>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</si>
  <si>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</si>
  <si>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</si>
  <si>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</si>
  <si>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</si>
  <si>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</si>
  <si>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</si>
  <si>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</si>
  <si>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</si>
  <si>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</si>
  <si>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</si>
  <si>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</si>
  <si>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</si>
  <si>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</si>
  <si>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</si>
  <si>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</si>
  <si>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</si>
  <si>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</si>
  <si>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</si>
  <si>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</si>
  <si>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</si>
  <si>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</si>
  <si>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</si>
  <si>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</si>
  <si>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</si>
  <si>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</si>
  <si>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</si>
  <si>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</si>
  <si>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</si>
  <si>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</si>
  <si>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</si>
  <si>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</si>
  <si>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</si>
  <si>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</si>
  <si>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</si>
  <si>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</si>
  <si>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</si>
  <si>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</si>
  <si>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</si>
  <si>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</si>
  <si>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</si>
  <si>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</si>
  <si>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</si>
  <si>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</si>
  <si>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</si>
  <si>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</si>
  <si>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</si>
  <si>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</si>
  <si>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</si>
  <si>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</si>
  <si>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</si>
  <si>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</si>
  <si>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</si>
  <si>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</si>
  <si>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</si>
  <si>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</si>
  <si>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</si>
  <si>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</si>
  <si>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</si>
  <si>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</si>
  <si>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</si>
  <si>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</si>
  <si>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</si>
  <si>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</si>
  <si>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</si>
  <si>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</si>
  <si>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</si>
  <si>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</si>
  <si>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</si>
  <si>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</si>
  <si>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</si>
  <si>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</si>
  <si>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</si>
  <si>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</si>
  <si>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</si>
  <si>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</si>
  <si>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</si>
  <si>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</si>
  <si>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</si>
  <si>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</si>
  <si>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</si>
  <si>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</si>
  <si>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</si>
  <si>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</si>
  <si>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</si>
  <si>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</si>
  <si>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</si>
  <si>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</si>
  <si>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</si>
  <si>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</si>
  <si>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</si>
  <si>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</si>
  <si>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</si>
  <si>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</si>
  <si>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</si>
  <si>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</si>
  <si>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</si>
  <si>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</si>
  <si>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</si>
  <si>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</si>
  <si>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</si>
  <si>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</si>
  <si>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</si>
  <si>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</si>
  <si>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</si>
  <si>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</si>
  <si>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</si>
  <si>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</si>
  <si>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</si>
  <si>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</si>
  <si>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</si>
  <si>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</si>
  <si>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</si>
  <si>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</si>
  <si>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</si>
  <si>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</si>
  <si>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</si>
  <si>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</si>
  <si>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</si>
  <si>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</si>
  <si>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</si>
  <si>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</si>
  <si>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</si>
  <si>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</si>
  <si>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</si>
  <si>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</si>
  <si>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</si>
  <si>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</si>
  <si>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</si>
  <si>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</si>
  <si>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</si>
  <si>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</si>
  <si>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</si>
  <si>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</si>
  <si>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</si>
  <si>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</si>
  <si>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</si>
  <si>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</si>
  <si>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</si>
  <si>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</si>
  <si>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</si>
  <si>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</si>
  <si>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</si>
  <si>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</si>
  <si>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</si>
  <si>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</si>
  <si>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</si>
  <si>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</si>
  <si>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</si>
  <si>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</si>
  <si>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</si>
  <si>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</si>
  <si>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</si>
  <si>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</si>
  <si>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</si>
  <si>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</si>
  <si>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</si>
  <si>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</si>
  <si>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</si>
  <si>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</si>
  <si>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</si>
  <si>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</si>
  <si>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</si>
  <si>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</si>
  <si>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</si>
  <si>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</si>
  <si>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</si>
  <si>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</si>
  <si>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</si>
  <si>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</si>
  <si>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</si>
  <si>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</si>
  <si>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</si>
  <si>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</si>
  <si>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</si>
  <si>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</si>
  <si>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</si>
  <si>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</si>
  <si>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</si>
  <si>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</si>
  <si>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</si>
  <si>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</si>
  <si>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</si>
  <si>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</si>
  <si>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</si>
  <si>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</si>
  <si>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</si>
  <si>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</si>
  <si>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</si>
  <si>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</si>
  <si>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</si>
  <si>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</si>
  <si>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</si>
  <si>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</si>
  <si>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</si>
  <si>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</si>
  <si>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</si>
  <si>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</si>
  <si>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</si>
  <si>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</si>
  <si>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</si>
  <si>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</si>
  <si>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</si>
  <si>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</si>
  <si>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</si>
  <si>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</si>
  <si>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</si>
  <si>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</si>
  <si>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</si>
  <si>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</si>
  <si>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</si>
  <si>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</si>
  <si>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</si>
  <si>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</si>
  <si>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</si>
  <si>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</si>
  <si>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</si>
  <si>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</si>
  <si>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</si>
  <si>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</si>
  <si>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</si>
  <si>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</si>
  <si>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</si>
  <si>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</si>
  <si>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</si>
  <si>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</si>
  <si>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</si>
  <si>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</si>
  <si>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</si>
  <si>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</si>
  <si>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</si>
  <si>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</si>
  <si>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</si>
  <si>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</si>
  <si>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</si>
  <si>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</si>
  <si>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</si>
  <si>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</si>
  <si>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</si>
  <si>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</si>
  <si>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</si>
  <si>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</si>
  <si>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</si>
  <si>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</si>
  <si>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</si>
  <si>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</si>
  <si>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</si>
  <si>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</si>
  <si>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</si>
  <si>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</si>
  <si>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</si>
  <si>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</si>
  <si>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</si>
  <si>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</si>
  <si>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</si>
  <si>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</si>
  <si>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</si>
  <si>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</si>
  <si>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</si>
  <si>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</si>
  <si>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</si>
  <si>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</si>
  <si>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</si>
  <si>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</si>
  <si>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</si>
  <si>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</si>
  <si>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</si>
  <si>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</si>
  <si>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</si>
  <si>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</si>
  <si>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</si>
  <si>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</si>
  <si>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</si>
  <si>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</si>
  <si>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</si>
  <si>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</si>
  <si>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</si>
  <si>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</si>
  <si>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</si>
  <si>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</si>
  <si>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</si>
  <si>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</si>
  <si>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</si>
  <si>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</si>
  <si>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</si>
  <si>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</si>
  <si>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</si>
  <si>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</si>
  <si>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</si>
  <si>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</si>
  <si>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</si>
  <si>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</si>
  <si>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</si>
  <si>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</si>
  <si>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</si>
  <si>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</si>
  <si>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</si>
  <si>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</si>
  <si>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</si>
  <si>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</si>
  <si>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</si>
  <si>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</si>
  <si>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</si>
  <si>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</si>
  <si>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</si>
  <si>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</si>
  <si>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</si>
  <si>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</si>
  <si>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</si>
  <si>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</si>
  <si>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</si>
  <si>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</si>
  <si>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</si>
  <si>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</si>
  <si>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</si>
  <si>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</si>
  <si>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</si>
  <si>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</si>
  <si>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</si>
  <si>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</si>
  <si>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</si>
  <si>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</si>
  <si>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</si>
  <si>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</si>
  <si>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</si>
  <si>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</si>
  <si>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</si>
  <si>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</si>
  <si>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</si>
  <si>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</si>
  <si>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</si>
  <si>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</si>
  <si>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</si>
  <si>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</si>
  <si>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</si>
  <si>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</si>
  <si>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</si>
  <si>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</si>
  <si>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</si>
  <si>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</si>
  <si>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</si>
  <si>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</si>
  <si>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</si>
  <si>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</si>
  <si>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</si>
  <si>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</si>
  <si>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</si>
  <si>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</si>
  <si>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</si>
  <si>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</si>
  <si>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</si>
  <si>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</si>
  <si>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</si>
  <si>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</si>
  <si>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</si>
  <si>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</si>
  <si>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</si>
  <si>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</si>
  <si>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</si>
  <si>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</si>
  <si>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</si>
  <si>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</si>
  <si>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</si>
  <si>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</si>
  <si>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</si>
  <si>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</si>
  <si>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</si>
  <si>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</si>
  <si>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</si>
  <si>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</si>
  <si>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</si>
  <si>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</si>
  <si>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</si>
  <si>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</si>
  <si>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</si>
  <si>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</si>
  <si>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</si>
  <si>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</si>
  <si>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</si>
  <si>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</si>
  <si>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</si>
  <si>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</si>
  <si>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</si>
  <si>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</si>
  <si>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</si>
  <si>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</si>
  <si>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</si>
  <si>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</si>
  <si>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</si>
  <si>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</si>
  <si>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</si>
  <si>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</si>
  <si>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</si>
  <si>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</si>
  <si>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</si>
  <si>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</si>
  <si>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</si>
  <si>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</si>
  <si>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</si>
  <si>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</si>
  <si>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</si>
  <si>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</si>
  <si>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</si>
  <si>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</si>
  <si>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</si>
  <si>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</si>
  <si>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</si>
  <si>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</si>
  <si>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</si>
  <si>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</si>
  <si>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</si>
  <si>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</si>
  <si>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</si>
  <si>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</si>
  <si>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</si>
  <si>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</si>
  <si>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</si>
  <si>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</si>
  <si>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</si>
  <si>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</si>
  <si>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</si>
  <si>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</si>
  <si>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</si>
  <si>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</si>
  <si>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</si>
  <si>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</si>
  <si>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</si>
  <si>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</si>
  <si>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</si>
  <si>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</si>
  <si>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</si>
  <si>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</si>
  <si>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</si>
  <si>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</si>
  <si>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</si>
  <si>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</si>
  <si>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</si>
  <si>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</si>
  <si>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</si>
  <si>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</si>
  <si>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</si>
  <si>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</si>
  <si>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</si>
  <si>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</si>
  <si>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</si>
  <si>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</si>
  <si>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</si>
  <si>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</si>
  <si>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</si>
  <si>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</si>
  <si>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</si>
  <si>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</si>
  <si>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</si>
  <si>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</si>
  <si>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</si>
  <si>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</si>
  <si>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</si>
  <si>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</si>
  <si>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</si>
  <si>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</si>
  <si>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</si>
  <si>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</si>
  <si>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</si>
  <si>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</si>
  <si>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</si>
  <si>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</si>
  <si>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</si>
  <si>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</si>
  <si>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</si>
  <si>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</si>
  <si>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</si>
  <si>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</si>
  <si>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</si>
  <si>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</si>
  <si>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</si>
  <si>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</si>
  <si>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</si>
  <si>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</si>
  <si>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</si>
  <si>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</si>
  <si>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</si>
  <si>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</si>
  <si>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</si>
  <si>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</si>
  <si>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</si>
  <si>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</si>
  <si>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</si>
  <si>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</si>
  <si>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</si>
  <si>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</si>
  <si>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</si>
  <si>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</si>
  <si>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</si>
  <si>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</si>
  <si>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</si>
  <si>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</si>
  <si>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</si>
  <si>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</si>
  <si>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</si>
  <si>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</si>
  <si>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</si>
  <si>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</si>
  <si>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</si>
  <si>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</si>
  <si>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</si>
  <si>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</si>
  <si>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</si>
  <si>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</si>
  <si>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</si>
  <si>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</si>
  <si>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</si>
  <si>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</si>
  <si>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</si>
  <si>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</si>
  <si>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</si>
  <si>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</si>
  <si>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</si>
  <si>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</si>
  <si>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</si>
  <si>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</si>
  <si>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</si>
  <si>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</si>
  <si>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</si>
  <si>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</si>
  <si>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</si>
  <si>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</si>
  <si>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</si>
  <si>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</si>
  <si>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</si>
  <si>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</si>
  <si>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</si>
  <si>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</si>
  <si>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</si>
  <si>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</si>
  <si>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</si>
  <si>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</si>
  <si>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</si>
  <si>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</si>
  <si>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</si>
  <si>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</si>
  <si>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</si>
  <si>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</si>
  <si>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</si>
  <si>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</si>
  <si>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</si>
  <si>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</si>
  <si>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</si>
  <si>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</si>
  <si>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</si>
  <si>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</si>
  <si>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</si>
  <si>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</si>
  <si>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</si>
  <si>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</si>
  <si>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</si>
  <si>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</si>
  <si>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</si>
  <si>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</si>
  <si>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</si>
  <si>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</si>
  <si>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</si>
  <si>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</si>
  <si>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</si>
  <si>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</si>
  <si>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</si>
  <si>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</si>
  <si>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</si>
  <si>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</si>
  <si>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</si>
  <si>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</si>
  <si>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</si>
  <si>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</si>
  <si>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</si>
  <si>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</si>
  <si>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</si>
  <si>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</si>
  <si>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</si>
  <si>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</si>
  <si>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</si>
  <si>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</si>
  <si>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</si>
  <si>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</si>
  <si>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</si>
  <si>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</si>
  <si>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</si>
  <si>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</si>
  <si>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</si>
  <si>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</si>
  <si>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</si>
  <si>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</si>
  <si>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</si>
  <si>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</si>
  <si>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</si>
  <si>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</si>
  <si>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</si>
  <si>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</si>
  <si>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</si>
  <si>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</si>
  <si>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</si>
  <si>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</si>
  <si>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</si>
  <si>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</si>
  <si>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</si>
  <si>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</si>
  <si>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</si>
  <si>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</si>
  <si>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</si>
  <si>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</si>
  <si>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</si>
  <si>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</si>
  <si>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</si>
  <si>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</si>
  <si>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</si>
  <si>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</si>
  <si>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</si>
  <si>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</si>
  <si>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</si>
  <si>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</si>
  <si>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</si>
  <si>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</si>
  <si>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</si>
  <si>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</si>
  <si>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</si>
  <si>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</si>
  <si>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</si>
  <si>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</si>
  <si>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</si>
  <si>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</si>
  <si>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</si>
  <si>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</si>
  <si>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</si>
  <si>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</si>
  <si>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</si>
  <si>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</si>
  <si>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</si>
  <si>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</si>
  <si>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</si>
  <si>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</si>
  <si>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</si>
  <si>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</si>
  <si>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</si>
  <si>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</si>
  <si>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</si>
  <si>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</si>
  <si>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</si>
  <si>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</si>
  <si>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</si>
  <si>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</si>
  <si>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</si>
  <si>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</si>
  <si>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</si>
  <si>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</si>
  <si>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</si>
  <si>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</si>
  <si>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</si>
  <si>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</si>
  <si>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</si>
  <si>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</si>
  <si>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</si>
  <si>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</si>
  <si>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</si>
  <si>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</si>
  <si>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</si>
  <si>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</si>
  <si>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</si>
  <si>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</si>
  <si>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</si>
  <si>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</si>
  <si>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</si>
  <si>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</si>
  <si>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</si>
  <si>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</si>
  <si>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</si>
  <si>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</si>
  <si>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</si>
  <si>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</si>
  <si>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</si>
  <si>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</si>
  <si>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</si>
  <si>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</si>
  <si>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</si>
  <si>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</si>
  <si>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</si>
  <si>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</si>
  <si>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</si>
  <si>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</si>
  <si>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</si>
  <si>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</si>
  <si>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</si>
  <si>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</si>
  <si>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</si>
  <si>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</si>
  <si>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</si>
  <si>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</si>
  <si>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</si>
  <si>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</si>
  <si>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</si>
  <si>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</si>
  <si>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</si>
  <si>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</si>
  <si>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</si>
  <si>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</si>
  <si>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</si>
  <si>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</si>
  <si>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</si>
  <si>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</si>
  <si>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</si>
  <si>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</si>
  <si>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</si>
  <si>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</si>
  <si>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</si>
  <si>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</si>
  <si>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</si>
  <si>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</si>
  <si>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</si>
  <si>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</si>
  <si>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</si>
  <si>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</si>
  <si>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</si>
  <si>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</si>
  <si>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</si>
  <si>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</si>
  <si>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</si>
  <si>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</si>
  <si>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</si>
  <si>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</si>
  <si>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</si>
  <si>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</si>
  <si>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</si>
  <si>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</si>
  <si>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</si>
  <si>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</si>
  <si>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</si>
  <si>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</si>
  <si>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</si>
  <si>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</si>
  <si>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</si>
  <si>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</si>
  <si>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</si>
  <si>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</si>
  <si>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</si>
  <si>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</si>
  <si>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</si>
  <si>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</si>
  <si>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</si>
  <si>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</si>
  <si>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</si>
  <si>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</si>
  <si>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</si>
  <si>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</si>
  <si>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</si>
  <si>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</si>
  <si>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</si>
  <si>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</si>
  <si>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</si>
  <si>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</si>
  <si>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</si>
  <si>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</si>
  <si>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</si>
  <si>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</si>
  <si>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</si>
  <si>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</si>
  <si>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</si>
  <si>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</si>
  <si>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</si>
  <si>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</si>
  <si>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</si>
  <si>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</si>
  <si>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</si>
  <si>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</si>
  <si>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</si>
  <si>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</si>
  <si>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</si>
  <si>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</si>
  <si>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</si>
  <si>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</si>
  <si>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</si>
  <si>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</si>
  <si>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</si>
  <si>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</si>
  <si>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</si>
  <si>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</si>
  <si>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</si>
  <si>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</si>
  <si>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</si>
  <si>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</si>
  <si>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</si>
  <si>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</si>
  <si>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</si>
  <si>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</si>
  <si>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</si>
  <si>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</si>
  <si>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</si>
  <si>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</si>
  <si>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</si>
  <si>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</si>
  <si>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</si>
  <si>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</si>
  <si>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</si>
  <si>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</si>
  <si>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</si>
  <si>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</si>
  <si>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</si>
  <si>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</si>
  <si>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</si>
  <si>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</si>
  <si>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</si>
  <si>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</si>
  <si>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</si>
  <si>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</si>
  <si>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</si>
  <si>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</si>
  <si>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</si>
  <si>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</si>
  <si>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</si>
  <si>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</si>
  <si>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</si>
  <si>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</si>
  <si>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</si>
  <si>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</si>
  <si>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</si>
  <si>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</si>
  <si>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</si>
  <si>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</si>
  <si>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</si>
  <si>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</si>
  <si>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</si>
  <si>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</si>
  <si>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</si>
  <si>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</si>
  <si>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</si>
  <si>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</si>
  <si>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</si>
  <si>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</si>
  <si>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</si>
  <si>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</si>
  <si>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</si>
  <si>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</si>
  <si>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</si>
  <si>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</si>
  <si>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</si>
  <si>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</si>
  <si>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</si>
  <si>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</si>
  <si>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</si>
  <si>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</si>
  <si>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</si>
  <si>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</si>
  <si>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</si>
  <si>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</si>
  <si>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</si>
  <si>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</si>
  <si>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</si>
  <si>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</si>
  <si>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</si>
  <si>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</si>
  <si>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</si>
  <si>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</si>
  <si>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</si>
  <si>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</si>
  <si>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</si>
  <si>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</si>
  <si>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</si>
  <si>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</si>
  <si>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</si>
  <si>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</si>
  <si>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</si>
  <si>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</si>
  <si>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</si>
  <si>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</si>
  <si>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</si>
  <si>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</si>
  <si>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</si>
  <si>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</si>
  <si>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</si>
  <si>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</si>
  <si>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</si>
  <si>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</si>
  <si>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</si>
  <si>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</si>
  <si>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</si>
  <si>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</si>
  <si>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</si>
  <si>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</si>
  <si>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</si>
  <si>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</si>
  <si>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</si>
  <si>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</si>
  <si>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</si>
  <si>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</si>
  <si>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</si>
  <si>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</si>
  <si>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</si>
  <si>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</si>
  <si>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</si>
  <si>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</si>
  <si>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</si>
  <si>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</si>
  <si>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</si>
  <si>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</si>
  <si>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</si>
  <si>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</si>
  <si>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</si>
  <si>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</si>
  <si>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</si>
  <si>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</si>
  <si>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</si>
  <si>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</si>
  <si>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</si>
  <si>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</si>
  <si>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</si>
  <si>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</si>
  <si>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</si>
  <si>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</si>
  <si>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</si>
  <si>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</si>
  <si>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</si>
  <si>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</si>
  <si>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</si>
  <si>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</si>
  <si>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</si>
  <si>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</si>
  <si>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</si>
  <si>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</si>
  <si>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</si>
  <si>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</si>
  <si>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</si>
  <si>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</si>
  <si>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</si>
  <si>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</si>
  <si>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</si>
  <si>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</si>
  <si>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</si>
  <si>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</si>
  <si>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</si>
  <si>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</si>
  <si>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</si>
  <si>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</si>
  <si>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</si>
  <si>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</si>
  <si>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</si>
  <si>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</si>
  <si>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</si>
  <si>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</si>
  <si>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</si>
  <si>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</si>
  <si>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</si>
  <si>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</si>
  <si>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</si>
  <si>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</si>
  <si>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</si>
  <si>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</si>
  <si>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</si>
  <si>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</si>
  <si>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</si>
  <si>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</si>
  <si>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</si>
  <si>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</si>
  <si>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</si>
  <si>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</si>
  <si>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</si>
  <si>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</si>
  <si>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</si>
  <si>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</si>
  <si>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</si>
  <si>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</si>
  <si>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</si>
  <si>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</si>
  <si>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</si>
  <si>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</si>
  <si>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</si>
  <si>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</si>
  <si>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</si>
  <si>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</si>
  <si>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</si>
  <si>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</si>
  <si>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</si>
  <si>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</si>
  <si>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</si>
  <si>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</si>
  <si>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</si>
  <si>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</si>
  <si>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</si>
  <si>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</si>
  <si>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</si>
  <si>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</si>
  <si>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</si>
  <si>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</si>
  <si>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</si>
  <si>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</si>
  <si>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</si>
  <si>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</si>
  <si>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</si>
  <si>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</si>
  <si>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</si>
  <si>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</si>
  <si>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</si>
  <si>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</si>
  <si>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</si>
  <si>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</si>
  <si>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</si>
  <si>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</si>
  <si>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</si>
  <si>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</si>
  <si>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</si>
  <si>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</si>
  <si>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</si>
  <si>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</si>
  <si>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</si>
  <si>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</si>
  <si>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</si>
  <si>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</si>
  <si>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</si>
  <si>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</si>
  <si>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</si>
  <si>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</si>
  <si>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</si>
  <si>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</si>
  <si>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</si>
  <si>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</si>
  <si>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</si>
  <si>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</si>
  <si>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</si>
  <si>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</si>
  <si>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</si>
  <si>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</si>
  <si>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</si>
  <si>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</si>
  <si>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</si>
  <si>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</si>
  <si>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</si>
  <si>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</si>
  <si>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</si>
  <si>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</si>
  <si>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</si>
  <si>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</si>
  <si>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</si>
  <si>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</si>
  <si>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</si>
  <si>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</si>
  <si>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</si>
  <si>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</si>
  <si>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</si>
  <si>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</si>
  <si>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</si>
  <si>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</si>
  <si>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</si>
  <si>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</si>
  <si>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</si>
  <si>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</si>
  <si>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</si>
  <si>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</si>
  <si>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</si>
  <si>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</si>
  <si>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</si>
  <si>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</si>
  <si>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</si>
  <si>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</si>
  <si>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</si>
  <si>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</si>
  <si>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</si>
  <si>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</si>
  <si>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</si>
  <si>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</si>
  <si>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</si>
  <si>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</si>
  <si>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</si>
  <si>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</si>
  <si>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</si>
  <si>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</si>
  <si>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</si>
  <si>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</si>
  <si>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</si>
  <si>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</si>
  <si>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</si>
  <si>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</si>
  <si>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</si>
  <si>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</si>
  <si>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</si>
  <si>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</si>
  <si>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</si>
  <si>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</si>
  <si>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</si>
  <si>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</si>
  <si>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</si>
  <si>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</si>
  <si>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</si>
  <si>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</si>
  <si>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</si>
  <si>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</si>
  <si>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</si>
  <si>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</si>
  <si>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</si>
  <si>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</si>
  <si>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</si>
  <si>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</si>
  <si>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</si>
  <si>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</si>
  <si>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</si>
  <si>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</si>
  <si>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</si>
  <si>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</si>
  <si>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</si>
  <si>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</si>
  <si>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</si>
  <si>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</si>
  <si>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</si>
  <si>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</si>
  <si>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</si>
  <si>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</si>
  <si>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</si>
  <si>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</si>
  <si>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</si>
  <si>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</si>
  <si>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</si>
  <si>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</si>
  <si>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</si>
  <si>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</si>
  <si>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</si>
  <si>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</si>
  <si>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</si>
  <si>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</si>
  <si>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</si>
  <si>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</si>
  <si>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</si>
  <si>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</si>
  <si>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</si>
  <si>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</si>
  <si>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</si>
  <si>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</si>
  <si>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</si>
  <si>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</si>
  <si>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</si>
  <si>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</si>
  <si>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</si>
  <si>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</si>
  <si>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</si>
  <si>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</si>
  <si>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</si>
  <si>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</si>
  <si>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</si>
  <si>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</si>
  <si>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</si>
  <si>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</si>
  <si>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</si>
  <si>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</si>
  <si>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</si>
  <si>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</si>
  <si>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</si>
  <si>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</si>
  <si>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</si>
  <si>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</si>
  <si>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</si>
  <si>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</si>
  <si>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</si>
  <si>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</si>
  <si>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</si>
  <si>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</si>
  <si>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</si>
  <si>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</si>
  <si>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</si>
  <si>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</si>
  <si>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</si>
  <si>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</si>
  <si>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</si>
  <si>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</si>
  <si>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</si>
  <si>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</si>
  <si>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</si>
  <si>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</si>
  <si>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</si>
  <si>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</si>
  <si>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</si>
  <si>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</si>
  <si>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</si>
  <si>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</si>
  <si>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</si>
  <si>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</si>
  <si>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</si>
  <si>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</si>
  <si>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</si>
  <si>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</si>
  <si>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</si>
  <si>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</si>
  <si>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</si>
  <si>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</si>
  <si>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</si>
  <si>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</si>
  <si>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</si>
  <si>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</si>
  <si>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</si>
  <si>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</si>
  <si>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</si>
  <si>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</si>
  <si>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</si>
  <si>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</si>
  <si>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</si>
  <si>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</si>
  <si>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</si>
  <si>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</si>
  <si>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</si>
  <si>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</si>
  <si>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</si>
  <si>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</si>
  <si>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</si>
  <si>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</si>
  <si>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</si>
  <si>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</si>
  <si>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</si>
  <si>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</si>
  <si>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</si>
  <si>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</si>
  <si>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</si>
  <si>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</si>
  <si>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</si>
  <si>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</si>
  <si>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</si>
  <si>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</si>
  <si>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</si>
  <si>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</si>
  <si>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</si>
  <si>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</si>
  <si>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</si>
  <si>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</si>
  <si>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</si>
  <si>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</si>
  <si>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</si>
  <si>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</si>
  <si>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</si>
  <si>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</si>
  <si>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</si>
  <si>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</si>
  <si>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</si>
  <si>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</si>
  <si>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</si>
  <si>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</si>
  <si>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</si>
  <si>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</si>
  <si>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</si>
  <si>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</si>
  <si>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</si>
  <si>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</si>
  <si>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</si>
  <si>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</si>
  <si>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</si>
  <si>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</si>
  <si>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</si>
  <si>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</si>
  <si>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</si>
  <si>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</si>
  <si>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</si>
  <si>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</si>
  <si>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</si>
  <si>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</si>
  <si>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</si>
  <si>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</si>
  <si>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</si>
  <si>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</si>
  <si>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</si>
  <si>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</si>
  <si>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</si>
  <si>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</si>
  <si>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</si>
  <si>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</si>
  <si>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</si>
  <si>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</si>
  <si>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</si>
  <si>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</si>
  <si>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</si>
  <si>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</si>
  <si>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</si>
  <si>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</si>
  <si>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</si>
  <si>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</si>
  <si>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</si>
  <si>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</si>
  <si>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</si>
  <si>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</si>
  <si>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</si>
  <si>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</si>
  <si>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</si>
  <si>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</si>
  <si>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</si>
  <si>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</si>
  <si>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</si>
  <si>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</si>
  <si>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</si>
  <si>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</si>
  <si>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</si>
  <si>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</si>
  <si>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</si>
  <si>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</si>
  <si>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</si>
  <si>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</si>
  <si>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</si>
  <si>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</si>
  <si>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</si>
  <si>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</si>
  <si>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</si>
  <si>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</si>
  <si>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</si>
  <si>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</si>
  <si>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</si>
  <si>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</si>
  <si>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</si>
  <si>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</si>
  <si>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</si>
  <si>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</si>
  <si>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</si>
  <si>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</si>
  <si>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</si>
  <si>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</si>
  <si>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</si>
  <si>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</si>
  <si>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</si>
  <si>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</si>
  <si>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</si>
  <si>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</si>
  <si>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</si>
  <si>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</si>
  <si>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</si>
  <si>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</si>
  <si>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</si>
  <si>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</si>
  <si>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</si>
  <si>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</si>
  <si>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</si>
  <si>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</si>
  <si>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</si>
  <si>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</si>
  <si>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</si>
  <si>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</si>
  <si>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</si>
  <si>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</si>
  <si>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</si>
  <si>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</si>
  <si>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</si>
  <si>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</si>
  <si>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</si>
  <si>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</si>
  <si>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</si>
  <si>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</si>
  <si>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</si>
  <si>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</si>
  <si>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</si>
  <si>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</si>
  <si>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</si>
  <si>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</si>
  <si>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</si>
  <si>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</si>
  <si>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</si>
  <si>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</si>
  <si>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</si>
  <si>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</si>
  <si>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</si>
  <si>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</si>
  <si>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</si>
  <si>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</si>
  <si>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</si>
  <si>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</si>
  <si>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</si>
  <si>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</si>
  <si>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</si>
  <si>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</si>
  <si>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</si>
  <si>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</si>
  <si>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</si>
  <si>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</si>
  <si>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</si>
  <si>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</si>
  <si>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</si>
  <si>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</si>
  <si>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</si>
  <si>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</si>
  <si>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</si>
  <si>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</si>
  <si>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</si>
  <si>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</si>
  <si>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</si>
  <si>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</si>
  <si>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</si>
  <si>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</si>
  <si>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</si>
  <si>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</si>
  <si>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</si>
  <si>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</si>
  <si>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</si>
  <si>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</si>
  <si>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</si>
  <si>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</si>
  <si>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</si>
  <si>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</si>
  <si>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</si>
  <si>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</si>
  <si>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</si>
  <si>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</si>
  <si>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</si>
  <si>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</si>
  <si>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</si>
  <si>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</si>
  <si>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</si>
  <si>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</si>
  <si>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</si>
  <si>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</si>
  <si>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</si>
  <si>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</si>
  <si>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</si>
  <si>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</si>
  <si>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</si>
  <si>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</si>
  <si>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</si>
  <si>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</si>
  <si>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</si>
  <si>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</si>
  <si>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</si>
  <si>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</si>
  <si>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</si>
  <si>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</si>
  <si>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</si>
  <si>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</si>
  <si>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</si>
  <si>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</si>
  <si>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</si>
  <si>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</si>
  <si>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</si>
  <si>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</si>
  <si>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</si>
  <si>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</si>
  <si>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</si>
  <si>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</si>
  <si>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</si>
  <si>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</si>
  <si>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</si>
  <si>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</si>
  <si>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</si>
  <si>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</si>
  <si>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</si>
  <si>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</si>
  <si>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</si>
  <si>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</si>
  <si>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</si>
  <si>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</si>
  <si>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</si>
  <si>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</si>
  <si>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</si>
  <si>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</si>
  <si>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</si>
  <si>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</si>
  <si>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</si>
  <si>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</si>
  <si>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</si>
  <si>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</si>
  <si>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</si>
  <si>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</si>
  <si>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</si>
  <si>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</si>
  <si>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</si>
  <si>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</si>
  <si>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</si>
  <si>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</si>
  <si>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</si>
  <si>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</si>
  <si>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</si>
  <si>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</si>
  <si>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</si>
  <si>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</si>
  <si>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</si>
  <si>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</si>
  <si>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</si>
  <si>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</si>
  <si>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</si>
  <si>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</si>
  <si>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</si>
  <si>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</si>
  <si>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</si>
  <si>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</si>
  <si>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</si>
  <si>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</si>
  <si>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</si>
  <si>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</si>
  <si>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</si>
  <si>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</si>
  <si>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</si>
  <si>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</si>
  <si>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</si>
  <si>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</si>
  <si>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</si>
  <si>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</si>
  <si>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</si>
  <si>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</si>
  <si>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</si>
  <si>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</si>
  <si>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</si>
  <si>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</si>
  <si>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</si>
  <si>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</si>
  <si>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</si>
  <si>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</si>
  <si>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</si>
  <si>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</si>
  <si>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</si>
  <si>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</si>
  <si>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</si>
  <si>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</si>
  <si>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</si>
  <si>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</si>
  <si>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</si>
  <si>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</si>
  <si>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</si>
  <si>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</si>
  <si>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</si>
  <si>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</si>
  <si>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</si>
  <si>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</si>
  <si>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</si>
  <si>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</si>
  <si>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</si>
  <si>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</si>
  <si>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</si>
  <si>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</si>
  <si>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</si>
  <si>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</si>
  <si>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</si>
  <si>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</si>
  <si>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</si>
  <si>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</si>
  <si>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</si>
  <si>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</si>
  <si>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</si>
  <si>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</si>
  <si>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</si>
  <si>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</si>
  <si>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</si>
  <si>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</si>
  <si>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</si>
  <si>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</si>
  <si>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</si>
  <si>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</si>
  <si>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</si>
  <si>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</si>
  <si>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</si>
  <si>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</si>
  <si>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</si>
  <si>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</si>
  <si>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</si>
  <si>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</si>
  <si>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</si>
  <si>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</si>
  <si>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</si>
  <si>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</si>
  <si>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</si>
  <si>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</si>
  <si>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</si>
  <si>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</si>
  <si>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</si>
  <si>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</si>
  <si>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</si>
  <si>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</si>
  <si>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</si>
  <si>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</si>
  <si>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</si>
  <si>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</si>
  <si>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</si>
  <si>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</si>
  <si>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</si>
  <si>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</si>
  <si>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</si>
  <si>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</si>
  <si>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</si>
  <si>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</si>
  <si>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</si>
  <si>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</si>
  <si>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</si>
  <si>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</si>
  <si>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</si>
  <si>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</si>
  <si>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</si>
  <si>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</si>
  <si>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</si>
  <si>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</si>
  <si>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</si>
  <si>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</si>
  <si>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</si>
  <si>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</si>
  <si>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</si>
  <si>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</si>
  <si>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</si>
  <si>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</si>
  <si>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</si>
  <si>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</si>
  <si>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</si>
  <si>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</si>
  <si>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</si>
  <si>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</si>
  <si>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</si>
  <si>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</si>
  <si>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</si>
  <si>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</si>
  <si>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</si>
  <si>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</si>
  <si>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</si>
  <si>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</si>
  <si>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</si>
  <si>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</si>
  <si>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</si>
  <si>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</si>
  <si>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</si>
  <si>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</si>
  <si>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</si>
  <si>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</si>
  <si>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</si>
  <si>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</si>
  <si>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</si>
  <si>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</si>
  <si>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</si>
  <si>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</si>
  <si>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</si>
  <si>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</si>
  <si>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</si>
  <si>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</si>
  <si>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</si>
  <si>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</si>
  <si>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</si>
  <si>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</si>
  <si>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</si>
  <si>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</si>
  <si>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</si>
  <si>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</si>
  <si>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</si>
  <si>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</si>
  <si>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</si>
  <si>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</si>
  <si>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</si>
  <si>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</si>
  <si>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</si>
  <si>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</si>
  <si>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</si>
  <si>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</si>
  <si>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</si>
  <si>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</si>
  <si>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</si>
  <si>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</si>
  <si>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</si>
  <si>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</si>
  <si>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</si>
  <si>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</si>
  <si>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</si>
  <si>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</si>
  <si>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</si>
  <si>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</si>
  <si>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</si>
  <si>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</si>
  <si>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</si>
  <si>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</si>
  <si>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</si>
  <si>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</si>
  <si>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</si>
  <si>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</si>
  <si>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</si>
  <si>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</si>
  <si>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</si>
  <si>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</si>
  <si>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</si>
  <si>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</si>
  <si>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</si>
  <si>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</si>
  <si>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</si>
  <si>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</si>
  <si>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</si>
  <si>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</si>
  <si>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</si>
  <si>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</si>
  <si>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</si>
  <si>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</si>
  <si>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</si>
  <si>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</si>
  <si>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</si>
  <si>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</si>
  <si>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</si>
  <si>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</si>
  <si>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</si>
  <si>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</si>
  <si>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</si>
  <si>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</si>
  <si>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</si>
  <si>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</si>
  <si>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</si>
  <si>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</si>
  <si>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</si>
  <si>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</si>
  <si>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</si>
  <si>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</si>
  <si>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</si>
  <si>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</si>
  <si>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</si>
  <si>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</si>
  <si>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</si>
  <si>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</si>
  <si>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</si>
  <si>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</si>
  <si>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</si>
  <si>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</si>
  <si>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</si>
  <si>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</si>
  <si>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</si>
  <si>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</si>
  <si>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</si>
  <si>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</si>
  <si>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</si>
  <si>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</si>
  <si>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</si>
  <si>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</si>
  <si>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</si>
  <si>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</si>
  <si>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</si>
  <si>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</si>
  <si>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</si>
  <si>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</si>
  <si>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</si>
  <si>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</si>
  <si>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</si>
  <si>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</si>
  <si>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</si>
  <si>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</si>
  <si>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</si>
  <si>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</si>
  <si>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</si>
  <si>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</si>
  <si>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</si>
  <si>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</si>
  <si>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</si>
  <si>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</si>
  <si>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</si>
  <si>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</si>
  <si>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</si>
  <si>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</si>
  <si>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</si>
  <si>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</si>
  <si>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</si>
  <si>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</si>
  <si>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</si>
  <si>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</si>
  <si>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</si>
  <si>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</si>
  <si>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</si>
  <si>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</si>
  <si>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</si>
  <si>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</si>
  <si>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</si>
  <si>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</si>
  <si>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</si>
  <si>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</si>
  <si>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</si>
  <si>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</si>
  <si>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</si>
  <si>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</si>
  <si>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</si>
  <si>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</si>
  <si>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</si>
  <si>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</si>
  <si>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</si>
  <si>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</si>
  <si>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</si>
  <si>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</si>
  <si>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</si>
  <si>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</si>
  <si>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</si>
  <si>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</si>
  <si>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</si>
  <si>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</si>
  <si>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</si>
  <si>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</si>
  <si>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</si>
  <si>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</si>
  <si>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</si>
  <si>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</si>
  <si>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</si>
  <si>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</si>
  <si>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</si>
  <si>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</si>
  <si>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</si>
  <si>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</si>
  <si>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</si>
  <si>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</si>
  <si>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</si>
  <si>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</si>
  <si>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</si>
  <si>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</si>
  <si>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</si>
  <si>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</si>
  <si>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</si>
  <si>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</si>
  <si>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</si>
  <si>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</si>
  <si>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</si>
  <si>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</si>
  <si>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</si>
  <si>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</si>
  <si>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</si>
  <si>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</si>
  <si>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</si>
  <si>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</si>
  <si>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</si>
  <si>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</si>
  <si>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</si>
  <si>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</si>
  <si>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</si>
  <si>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</si>
  <si>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</si>
  <si>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</si>
  <si>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</si>
  <si>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</si>
  <si>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</si>
  <si>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</si>
  <si>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</si>
  <si>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</si>
  <si>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</si>
  <si>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</si>
  <si>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</si>
  <si>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</si>
  <si>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</si>
  <si>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</si>
  <si>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</si>
  <si>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</si>
  <si>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</si>
  <si>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</si>
  <si>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</si>
  <si>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</si>
  <si>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</si>
  <si>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</si>
  <si>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</si>
  <si>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</si>
  <si>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</si>
  <si>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</si>
  <si>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</si>
  <si>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</si>
  <si>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</si>
  <si>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</si>
  <si>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</si>
  <si>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</si>
  <si>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</si>
  <si>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</si>
  <si>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</si>
  <si>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</si>
  <si>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</si>
  <si>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</si>
  <si>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</si>
  <si>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</si>
  <si>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</si>
  <si>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</si>
  <si>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</si>
  <si>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</si>
  <si>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</si>
  <si>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</si>
  <si>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</si>
  <si>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</si>
  <si>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</si>
  <si>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</si>
  <si>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</si>
  <si>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</si>
  <si>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</si>
  <si>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</si>
  <si>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</si>
  <si>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</si>
  <si>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</si>
  <si>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</si>
  <si>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</si>
  <si>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</si>
  <si>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</si>
  <si>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</si>
  <si>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</si>
  <si>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</si>
  <si>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</si>
  <si>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</si>
  <si>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</si>
  <si>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</si>
  <si>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</si>
  <si>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</si>
  <si>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</si>
  <si>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</si>
  <si>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</si>
  <si>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</si>
  <si>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</si>
  <si>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</si>
  <si>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</si>
  <si>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</si>
  <si>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</si>
  <si>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</si>
  <si>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</si>
  <si>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</si>
  <si>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</si>
  <si>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</si>
  <si>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</si>
  <si>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</si>
  <si>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</si>
  <si>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</si>
  <si>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</si>
  <si>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</si>
  <si>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</si>
  <si>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</si>
  <si>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</si>
  <si>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</si>
  <si>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</si>
  <si>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</si>
  <si>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</si>
  <si>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</si>
  <si>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</si>
  <si>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</si>
  <si>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</si>
  <si>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</si>
  <si>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</si>
  <si>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</si>
  <si>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</si>
  <si>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</si>
  <si>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</si>
  <si>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</si>
  <si>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</si>
  <si>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</si>
  <si>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</si>
  <si>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</si>
  <si>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</si>
  <si>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</si>
  <si>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</si>
  <si>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</si>
  <si>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</si>
  <si>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</si>
  <si>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</si>
  <si>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</si>
  <si>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</si>
  <si>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</si>
  <si>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</si>
  <si>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</si>
  <si>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</si>
  <si>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</si>
  <si>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</si>
  <si>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</si>
  <si>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</si>
  <si>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</si>
  <si>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</si>
  <si>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</si>
  <si>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</si>
  <si>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</si>
  <si>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</si>
  <si>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</si>
  <si>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</si>
  <si>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</si>
  <si>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</si>
  <si>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</si>
  <si>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</si>
  <si>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</si>
  <si>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</si>
  <si>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</si>
  <si>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</si>
  <si>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</si>
  <si>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</si>
  <si>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</si>
  <si>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</si>
  <si>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</si>
  <si>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</si>
  <si>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</si>
  <si>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</si>
  <si>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</si>
  <si>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</si>
  <si>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</si>
  <si>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</si>
  <si>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</si>
  <si>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</si>
  <si>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</si>
  <si>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</si>
  <si>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</si>
  <si>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</si>
  <si>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</si>
  <si>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</si>
  <si>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</si>
  <si>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</si>
  <si>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</si>
  <si>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</si>
  <si>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</si>
  <si>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</si>
  <si>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</si>
  <si>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</si>
  <si>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</si>
  <si>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</si>
  <si>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</si>
  <si>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</si>
  <si>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</si>
  <si>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</si>
  <si>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</si>
  <si>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</si>
  <si>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</si>
  <si>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</si>
  <si>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</si>
  <si>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</si>
  <si>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</si>
  <si>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</si>
  <si>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</si>
  <si>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</si>
  <si>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</si>
  <si>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</si>
  <si>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</si>
  <si>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</si>
  <si>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</si>
  <si>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</si>
  <si>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</si>
  <si>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</si>
  <si>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</si>
  <si>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</si>
  <si>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</si>
  <si>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</si>
  <si>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</si>
  <si>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</si>
  <si>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</si>
  <si>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</si>
  <si>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</si>
  <si>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</si>
  <si>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</si>
  <si>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</si>
  <si>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</si>
  <si>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</si>
  <si>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</si>
  <si>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</si>
  <si>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</si>
  <si>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</si>
  <si>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</si>
  <si>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</si>
  <si>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</si>
  <si>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</si>
  <si>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</si>
  <si>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</si>
  <si>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</si>
  <si>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</si>
  <si>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</si>
  <si>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</si>
  <si>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</si>
  <si>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</si>
  <si>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</si>
  <si>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</si>
  <si>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</si>
  <si>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</si>
  <si>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</si>
  <si>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</si>
  <si>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</si>
  <si>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</si>
  <si>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</si>
  <si>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</si>
  <si>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</si>
  <si>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</si>
  <si>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</si>
  <si>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</si>
  <si>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</si>
  <si>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</si>
  <si>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</si>
  <si>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</si>
  <si>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</si>
  <si>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</si>
  <si>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</si>
  <si>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</si>
  <si>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</si>
  <si>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</si>
  <si>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</si>
  <si>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</si>
  <si>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</si>
  <si>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</si>
  <si>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</si>
  <si>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</si>
  <si>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</si>
  <si>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</si>
  <si>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</si>
  <si>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</si>
  <si>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</si>
  <si>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</si>
  <si>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</si>
  <si>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</si>
  <si>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</si>
  <si>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</si>
  <si>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</si>
  <si>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</si>
  <si>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</si>
  <si>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</si>
  <si>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</si>
  <si>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</si>
  <si>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</si>
  <si>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</si>
  <si>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</si>
  <si>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</si>
  <si>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</si>
  <si>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</si>
  <si>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</si>
  <si>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</si>
  <si>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</si>
  <si>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</si>
  <si>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</si>
  <si>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</si>
  <si>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</si>
  <si>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</si>
  <si>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</si>
  <si>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</si>
  <si>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</si>
  <si>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</si>
  <si>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</si>
  <si>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</si>
  <si>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</si>
  <si>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</si>
  <si>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</si>
  <si>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</si>
  <si>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</si>
  <si>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</si>
  <si>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</si>
  <si>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</si>
  <si>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</si>
  <si>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</si>
  <si>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</si>
  <si>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</si>
  <si>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</si>
  <si>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</si>
  <si>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</si>
  <si>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</si>
  <si>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</si>
  <si>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</si>
  <si>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</si>
  <si>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</si>
  <si>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</si>
  <si>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</si>
  <si>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</si>
  <si>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</si>
  <si>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</si>
  <si>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</si>
  <si>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</si>
  <si>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</si>
  <si>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</si>
  <si>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</si>
  <si>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</si>
  <si>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</si>
  <si>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</si>
  <si>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</si>
  <si>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</si>
  <si>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</si>
  <si>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</si>
  <si>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</si>
  <si>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</si>
  <si>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</si>
  <si>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</si>
  <si>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</si>
  <si>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</si>
  <si>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</si>
  <si>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</si>
  <si>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</si>
  <si>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</si>
  <si>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</si>
  <si>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</si>
  <si>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</si>
  <si>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</si>
  <si>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</si>
  <si>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</si>
  <si>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</si>
  <si>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</si>
  <si>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</si>
  <si>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</si>
  <si>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</si>
  <si>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</si>
  <si>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</si>
  <si>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</si>
  <si>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</si>
  <si>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</si>
  <si>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</si>
  <si>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</si>
  <si>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</si>
  <si>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</si>
  <si>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</si>
  <si>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</si>
  <si>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</si>
  <si>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</si>
  <si>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</si>
  <si>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</si>
  <si>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</si>
  <si>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</si>
  <si>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</si>
  <si>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</si>
  <si>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</si>
  <si>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</si>
  <si>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</si>
  <si>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</si>
  <si>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</si>
  <si>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</si>
  <si>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</si>
  <si>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</si>
  <si>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</si>
  <si>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</si>
  <si>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</si>
  <si>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</si>
  <si>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</si>
  <si>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</si>
  <si>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</si>
  <si>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</si>
  <si>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</si>
  <si>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</si>
  <si>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</si>
  <si>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</si>
  <si>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</si>
  <si>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</si>
  <si>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</si>
  <si>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</si>
  <si>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</si>
  <si>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</si>
  <si>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</si>
  <si>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</si>
  <si>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</si>
  <si>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</si>
  <si>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</si>
  <si>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</si>
  <si>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</si>
  <si>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</si>
  <si>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</si>
  <si>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</si>
  <si>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</si>
  <si>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</si>
  <si>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</si>
  <si>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</si>
  <si>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</si>
  <si>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</si>
  <si>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</si>
  <si>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</si>
  <si>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</si>
  <si>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</si>
  <si>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</si>
  <si>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</si>
  <si>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</si>
  <si>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</si>
  <si>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</si>
  <si>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</si>
  <si>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</si>
  <si>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</si>
  <si>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</si>
  <si>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</si>
  <si>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</si>
  <si>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</si>
  <si>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</si>
  <si>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</si>
  <si>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</si>
  <si>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</si>
  <si>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</si>
  <si>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</si>
  <si>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</si>
  <si>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</si>
  <si>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</si>
  <si>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</si>
  <si>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</si>
  <si>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</si>
  <si>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</si>
  <si>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</si>
  <si>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</si>
  <si>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</si>
  <si>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</si>
  <si>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</si>
  <si>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</si>
  <si>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</si>
  <si>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</si>
  <si>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</si>
  <si>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</si>
  <si>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</si>
  <si>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</si>
  <si>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</si>
  <si>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</si>
  <si>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</si>
  <si>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</si>
  <si>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</si>
  <si>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</si>
  <si>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</si>
  <si>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</si>
  <si>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</si>
  <si>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</si>
  <si>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</si>
  <si>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</si>
  <si>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</si>
  <si>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</si>
  <si>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</si>
  <si>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</si>
  <si>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</si>
  <si>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</si>
  <si>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</si>
  <si>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</si>
  <si>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</si>
  <si>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</si>
  <si>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</si>
  <si>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</si>
  <si>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</si>
  <si>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</si>
  <si>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</si>
  <si>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</si>
  <si>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</si>
  <si>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</si>
  <si>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</si>
  <si>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</si>
  <si>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</si>
  <si>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</si>
  <si>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</si>
  <si>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</si>
  <si>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</si>
  <si>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</si>
  <si>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</si>
  <si>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</si>
  <si>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</si>
  <si>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</si>
  <si>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</si>
  <si>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</si>
  <si>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</si>
  <si>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</si>
  <si>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</si>
  <si>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</si>
  <si>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</si>
  <si>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</si>
  <si>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</si>
  <si>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</si>
  <si>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</si>
  <si>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</si>
  <si>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</si>
  <si>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</si>
  <si>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</si>
  <si>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</si>
  <si>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</si>
  <si>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</si>
  <si>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</si>
  <si>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</si>
  <si>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</si>
  <si>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</si>
  <si>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</si>
  <si>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</si>
  <si>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</si>
  <si>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</si>
  <si>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</si>
  <si>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</si>
  <si>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</si>
  <si>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</si>
  <si>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</si>
  <si>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</si>
  <si>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</si>
  <si>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</si>
  <si>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</si>
  <si>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</si>
  <si>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</si>
  <si>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</si>
  <si>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</si>
  <si>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</si>
  <si>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</si>
  <si>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</si>
  <si>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</si>
  <si>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</si>
  <si>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</si>
  <si>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</si>
  <si>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</si>
  <si>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</si>
  <si>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</si>
  <si>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</si>
  <si>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</si>
  <si>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</si>
  <si>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</si>
  <si>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</si>
  <si>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</si>
  <si>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</si>
  <si>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</si>
  <si>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</si>
  <si>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</si>
  <si>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</si>
  <si>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</si>
  <si>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</si>
  <si>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</si>
  <si>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</si>
  <si>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</si>
  <si>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</si>
  <si>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</si>
  <si>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</si>
  <si>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</si>
  <si>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</si>
  <si>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</si>
  <si>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</si>
  <si>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</si>
  <si>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</si>
  <si>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</si>
  <si>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</si>
  <si>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</si>
  <si>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</si>
  <si>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</si>
  <si>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</si>
  <si>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</si>
  <si>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</si>
  <si>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</si>
  <si>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</si>
  <si>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</si>
  <si>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</si>
  <si>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</si>
  <si>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</si>
  <si>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</si>
  <si>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</si>
  <si>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</si>
  <si>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</si>
  <si>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</si>
  <si>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</si>
  <si>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</si>
  <si>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</si>
  <si>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</si>
  <si>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</si>
  <si>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</si>
  <si>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</si>
  <si>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</si>
  <si>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</si>
  <si>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</si>
  <si>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</si>
  <si>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</si>
  <si>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</si>
  <si>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</si>
  <si>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</si>
  <si>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</si>
  <si>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</si>
  <si>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</si>
  <si>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</si>
  <si>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</si>
  <si>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</si>
  <si>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</si>
  <si>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</si>
  <si>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</si>
  <si>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</si>
  <si>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</si>
  <si>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</si>
  <si>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</si>
  <si>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</si>
  <si>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</si>
  <si>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</si>
  <si>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</si>
  <si>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</si>
  <si>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</si>
  <si>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</si>
  <si>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</si>
  <si>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</si>
  <si>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</si>
  <si>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</si>
  <si>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</si>
  <si>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</si>
  <si>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</si>
  <si>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</si>
  <si>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</si>
  <si>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</si>
  <si>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</si>
  <si>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</si>
  <si>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</si>
  <si>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</si>
  <si>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</si>
  <si>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</si>
  <si>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</si>
  <si>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</si>
  <si>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</si>
  <si>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</si>
  <si>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</si>
  <si>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</si>
  <si>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</si>
  <si>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</si>
  <si>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</si>
  <si>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</si>
  <si>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</si>
  <si>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</si>
  <si>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</si>
  <si>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</si>
  <si>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</si>
  <si>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</si>
  <si>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</si>
  <si>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</si>
  <si>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</si>
  <si>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</si>
  <si>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</si>
  <si>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</si>
  <si>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</si>
  <si>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</si>
  <si>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</si>
  <si>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</si>
  <si>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</si>
  <si>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</si>
  <si>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</si>
  <si>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</si>
  <si>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</si>
  <si>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</si>
  <si>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</si>
  <si>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</si>
  <si>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</si>
  <si>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</si>
  <si>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</si>
  <si>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</si>
  <si>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</si>
  <si>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</si>
  <si>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</si>
  <si>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</si>
  <si>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</si>
  <si>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</si>
  <si>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</si>
  <si>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</si>
  <si>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</si>
  <si>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</si>
  <si>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</si>
  <si>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</si>
  <si>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</si>
  <si>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</si>
  <si>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</si>
  <si>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</si>
  <si>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</si>
  <si>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</si>
  <si>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</si>
  <si>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</si>
  <si>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</si>
  <si>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</si>
  <si>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</si>
  <si>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</si>
  <si>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</si>
  <si>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</si>
  <si>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</si>
  <si>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</si>
  <si>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</si>
  <si>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</si>
  <si>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</si>
  <si>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</si>
  <si>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</si>
  <si>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</si>
  <si>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</si>
  <si>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</si>
  <si>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</si>
  <si>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</si>
  <si>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</si>
  <si>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</si>
  <si>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</si>
  <si>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</si>
  <si>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</si>
  <si>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</si>
  <si>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</si>
  <si>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</si>
  <si>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</si>
  <si>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</si>
  <si>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</si>
  <si>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</si>
  <si>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</si>
  <si>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</si>
  <si>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</si>
  <si>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</si>
  <si>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</si>
  <si>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</si>
  <si>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</si>
  <si>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</si>
  <si>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</si>
  <si>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</si>
  <si>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</si>
  <si>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</si>
  <si>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</si>
  <si>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</si>
  <si>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</si>
  <si>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</si>
  <si>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</si>
  <si>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</si>
  <si>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</si>
  <si>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</si>
  <si>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</si>
  <si>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</si>
  <si>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</si>
  <si>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</si>
  <si>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</si>
  <si>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</si>
  <si>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</si>
  <si>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</si>
  <si>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</si>
  <si>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</si>
  <si>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</si>
  <si>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</si>
  <si>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</si>
  <si>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</si>
  <si>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</si>
  <si>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</si>
  <si>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</si>
  <si>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</si>
  <si>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</si>
  <si>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</si>
  <si>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</si>
  <si>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</si>
  <si>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</si>
  <si>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</si>
  <si>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</si>
  <si>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</si>
  <si>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</si>
  <si>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</si>
  <si>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</si>
  <si>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</si>
  <si>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</si>
  <si>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</si>
  <si>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</si>
  <si>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</si>
  <si>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</si>
  <si>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</si>
  <si>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</si>
  <si>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</si>
  <si>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</si>
  <si>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</si>
  <si>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</si>
  <si>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</si>
  <si>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</si>
  <si>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</si>
  <si>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</si>
  <si>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</si>
  <si>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</si>
  <si>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</si>
  <si>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</si>
  <si>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</si>
  <si>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</si>
  <si>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</si>
  <si>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</si>
  <si>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</si>
  <si>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</si>
  <si>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</si>
  <si>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</si>
  <si>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</si>
  <si>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</si>
  <si>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</si>
  <si>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</si>
  <si>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</si>
  <si>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</si>
  <si>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</si>
  <si>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</si>
  <si>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</si>
  <si>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</si>
  <si>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</si>
  <si>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</si>
  <si>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</si>
  <si>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</si>
  <si>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</si>
  <si>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</si>
  <si>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</si>
  <si>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</si>
  <si>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</si>
  <si>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</si>
  <si>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</si>
  <si>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</si>
  <si>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</si>
  <si>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</si>
  <si>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</si>
  <si>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</si>
  <si>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</si>
  <si>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</si>
  <si>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</si>
  <si>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</si>
  <si>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</si>
  <si>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</si>
  <si>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</si>
  <si>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</si>
  <si>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</si>
  <si>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</si>
  <si>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</si>
  <si>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</si>
  <si>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</si>
  <si>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</si>
  <si>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</si>
  <si>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</si>
  <si>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</si>
  <si>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</si>
  <si>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</si>
  <si>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</si>
  <si>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</si>
  <si>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</si>
  <si>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</si>
  <si>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</si>
  <si>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</si>
  <si>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</si>
  <si>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</si>
  <si>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</si>
  <si>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</si>
  <si>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</si>
  <si>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</si>
  <si>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</si>
  <si>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</si>
  <si>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</si>
  <si>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</si>
  <si>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</si>
  <si>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</si>
  <si>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</si>
  <si>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</si>
  <si>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</si>
  <si>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</si>
  <si>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</si>
  <si>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</si>
  <si>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</si>
  <si>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</si>
  <si>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</si>
  <si>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</si>
  <si>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</si>
  <si>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</si>
  <si>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</si>
  <si>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</si>
  <si>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</si>
  <si>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</si>
  <si>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</si>
  <si>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</si>
  <si>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</si>
  <si>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</si>
  <si>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</si>
  <si>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</si>
  <si>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</si>
  <si>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</si>
  <si>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</si>
  <si>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</si>
  <si>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</si>
  <si>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</si>
  <si>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</si>
  <si>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</si>
  <si>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</si>
  <si>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</si>
  <si>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</si>
  <si>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</si>
  <si>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</si>
  <si>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</si>
  <si>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</si>
  <si>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</si>
  <si>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</si>
  <si>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</si>
  <si>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</si>
  <si>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</si>
  <si>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</si>
  <si>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</si>
  <si>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</si>
  <si>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</si>
  <si>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</si>
  <si>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</si>
  <si>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</si>
  <si>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</si>
  <si>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</si>
  <si>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</si>
  <si>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</si>
  <si>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</si>
  <si>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</si>
  <si>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</si>
  <si>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</si>
  <si>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</si>
  <si>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</si>
  <si>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</si>
  <si>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</si>
  <si>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</si>
  <si>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</si>
  <si>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</si>
  <si>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</si>
  <si>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</si>
  <si>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</si>
  <si>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</si>
  <si>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</si>
  <si>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</si>
  <si>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</si>
  <si>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</si>
  <si>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</si>
  <si>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</si>
  <si>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</si>
  <si>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</si>
  <si>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</si>
  <si>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</si>
  <si>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</si>
  <si>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</si>
  <si>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</si>
  <si>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</si>
  <si>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</si>
  <si>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</si>
  <si>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</si>
  <si>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</si>
  <si>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</si>
  <si>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</si>
  <si>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</si>
  <si>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</si>
  <si>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</si>
  <si>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</si>
  <si>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</si>
  <si>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</si>
  <si>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</si>
  <si>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</si>
  <si>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</si>
  <si>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</si>
  <si>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</si>
  <si>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</si>
  <si>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</si>
  <si>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</si>
  <si>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</si>
  <si>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</si>
  <si>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</si>
  <si>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</si>
  <si>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</si>
  <si>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</si>
  <si>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</si>
  <si>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</si>
  <si>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</si>
  <si>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</si>
  <si>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</si>
  <si>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</si>
  <si>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</si>
  <si>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</si>
  <si>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</si>
  <si>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</si>
  <si>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</si>
  <si>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</si>
  <si>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</si>
  <si>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</si>
  <si>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</si>
  <si>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</si>
  <si>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</si>
  <si>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</si>
  <si>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</si>
  <si>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</si>
  <si>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</si>
  <si>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</si>
  <si>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</si>
  <si>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</si>
  <si>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</si>
  <si>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</si>
  <si>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</si>
  <si>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</si>
  <si>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</si>
  <si>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</si>
  <si>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</si>
  <si>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</si>
  <si>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</si>
  <si>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</si>
  <si>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</si>
  <si>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</si>
  <si>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</si>
  <si>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</si>
  <si>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</si>
  <si>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</si>
  <si>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</si>
  <si>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</si>
  <si>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</si>
  <si>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</si>
  <si>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</si>
  <si>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</si>
  <si>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</si>
  <si>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</si>
  <si>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</si>
  <si>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</si>
  <si>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</si>
  <si>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</si>
  <si>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</si>
  <si>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</si>
  <si>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</si>
  <si>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</si>
  <si>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</si>
  <si>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</si>
  <si>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</si>
  <si>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</si>
  <si>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</si>
  <si>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</si>
  <si>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</si>
  <si>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</si>
  <si>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</si>
  <si>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</si>
  <si>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</si>
  <si>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</si>
  <si>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</si>
  <si>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</si>
  <si>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</si>
  <si>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</si>
  <si>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</si>
  <si>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</si>
  <si>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</si>
  <si>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</si>
  <si>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</si>
  <si>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</si>
  <si>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</si>
  <si>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</si>
  <si>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</si>
  <si>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</si>
  <si>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</si>
  <si>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</si>
  <si>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</si>
  <si>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</si>
  <si>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</si>
  <si>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</si>
  <si>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</si>
  <si>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</si>
  <si>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</si>
  <si>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</si>
  <si>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</si>
  <si>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</si>
  <si>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</si>
  <si>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</si>
  <si>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</si>
  <si>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</si>
  <si>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</si>
  <si>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</si>
  <si>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</si>
  <si>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</si>
  <si>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</si>
  <si>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</si>
  <si>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</si>
  <si>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</si>
  <si>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</si>
  <si>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</si>
  <si>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</si>
  <si>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</si>
  <si>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</si>
  <si>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</si>
  <si>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</si>
  <si>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</si>
  <si>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</si>
  <si>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</si>
  <si>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</si>
  <si>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</si>
  <si>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</si>
  <si>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</si>
  <si>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</si>
  <si>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</si>
  <si>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</si>
  <si>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</si>
  <si>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</si>
  <si>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</si>
  <si>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</si>
  <si>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</si>
  <si>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</si>
  <si>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</si>
  <si>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</si>
  <si>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</si>
  <si>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</si>
  <si>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</si>
  <si>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</si>
  <si>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</si>
  <si>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</si>
  <si>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</si>
  <si>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</si>
  <si>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</si>
  <si>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</si>
  <si>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</si>
  <si>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</si>
  <si>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</si>
  <si>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</si>
  <si>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</si>
  <si>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</si>
  <si>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</si>
  <si>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</si>
  <si>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</si>
  <si>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</si>
  <si>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</si>
  <si>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</si>
  <si>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</si>
  <si>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</si>
  <si>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</si>
  <si>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</si>
  <si>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</si>
  <si>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</si>
  <si>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</si>
  <si>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</si>
  <si>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</si>
  <si>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</si>
  <si>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</si>
  <si>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</si>
  <si>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</si>
  <si>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</si>
  <si>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</si>
  <si>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</si>
  <si>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</si>
  <si>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</si>
  <si>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</si>
  <si>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</si>
  <si>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</si>
  <si>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</si>
  <si>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</si>
  <si>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</si>
  <si>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</si>
  <si>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</si>
  <si>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</si>
  <si>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</si>
  <si>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</si>
  <si>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</si>
  <si>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</si>
  <si>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</si>
  <si>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</si>
  <si>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</si>
  <si>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</si>
  <si>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</si>
  <si>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</si>
  <si>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</si>
  <si>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</si>
  <si>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</si>
  <si>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</si>
  <si>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</si>
  <si>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</si>
  <si>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</si>
  <si>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</si>
  <si>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</si>
  <si>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</si>
  <si>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</si>
  <si>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</si>
  <si>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</si>
  <si>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</si>
  <si>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</si>
  <si>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</si>
  <si>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</si>
  <si>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</si>
  <si>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</si>
  <si>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</si>
  <si>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</si>
  <si>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</si>
  <si>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</si>
  <si>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</si>
  <si>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</si>
  <si>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</si>
  <si>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</si>
  <si>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</si>
  <si>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</si>
  <si>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</si>
  <si>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</si>
  <si>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</si>
  <si>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</si>
  <si>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</si>
  <si>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</si>
  <si>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</si>
  <si>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</si>
  <si>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</si>
  <si>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</si>
  <si>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</si>
  <si>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</si>
  <si>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</si>
  <si>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</si>
  <si>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</si>
  <si>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</si>
  <si>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</si>
  <si>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</si>
  <si>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</si>
  <si>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</si>
  <si>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</si>
  <si>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</si>
  <si>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</si>
  <si>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</si>
  <si>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</si>
  <si>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</si>
  <si>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</si>
  <si>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</si>
  <si>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</si>
  <si>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</si>
  <si>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</si>
  <si>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</si>
  <si>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</si>
  <si>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</si>
  <si>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</si>
  <si>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</si>
  <si>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</si>
  <si>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</si>
  <si>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</si>
  <si>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</si>
  <si>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</si>
  <si>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</si>
  <si>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</si>
  <si>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</si>
  <si>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</si>
  <si>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</si>
  <si>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</si>
  <si>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</si>
  <si>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</si>
  <si>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</si>
  <si>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</si>
  <si>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</si>
  <si>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</si>
  <si>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</si>
  <si>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</si>
  <si>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</si>
  <si>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</si>
  <si>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</si>
  <si>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</si>
  <si>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</si>
  <si>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</si>
  <si>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</si>
  <si>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</si>
  <si>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</si>
  <si>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</si>
  <si>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</si>
  <si>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</si>
  <si>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</si>
  <si>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</si>
  <si>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</si>
  <si>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</si>
  <si>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</si>
  <si>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</si>
  <si>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</si>
  <si>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</si>
  <si>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</si>
  <si>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</si>
  <si>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</si>
  <si>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</si>
  <si>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</si>
  <si>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</si>
  <si>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</si>
  <si>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</si>
  <si>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</si>
  <si>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</si>
  <si>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</si>
  <si>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</si>
  <si>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</si>
  <si>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</si>
  <si>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</si>
  <si>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</si>
  <si>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</si>
  <si>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</si>
  <si>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</si>
  <si>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</si>
  <si>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</si>
  <si>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</si>
  <si>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</si>
  <si>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</si>
  <si>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</si>
  <si>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</si>
  <si>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</si>
  <si>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</si>
  <si>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</si>
  <si>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</si>
  <si>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</si>
  <si>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</si>
  <si>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</si>
  <si>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</si>
  <si>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</si>
  <si>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</si>
  <si>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</si>
  <si>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</si>
  <si>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</si>
  <si>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</si>
  <si>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</si>
  <si>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</si>
  <si>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</si>
  <si>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</si>
  <si>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</si>
  <si>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</si>
  <si>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</si>
  <si>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</si>
  <si>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</si>
  <si>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</si>
  <si>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</si>
  <si>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</si>
  <si>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</si>
  <si>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</si>
  <si>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</si>
  <si>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</si>
  <si>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</si>
  <si>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</si>
  <si>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</si>
  <si>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</si>
  <si>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</si>
  <si>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</si>
  <si>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</si>
  <si>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</si>
  <si>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</si>
  <si>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</si>
  <si>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</si>
  <si>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</si>
  <si>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</si>
  <si>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</si>
  <si>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</si>
  <si>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</si>
  <si>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</si>
  <si>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</si>
  <si>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</si>
  <si>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</si>
  <si>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</si>
  <si>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</si>
  <si>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</si>
  <si>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</si>
  <si>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</si>
  <si>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</si>
  <si>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</si>
  <si>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</si>
  <si>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</si>
  <si>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</si>
  <si>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</si>
  <si>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</si>
  <si>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</si>
  <si>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</si>
  <si>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</si>
  <si>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</si>
  <si>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</si>
  <si>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</si>
  <si>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</si>
  <si>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</si>
  <si>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</si>
  <si>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</si>
  <si>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</si>
  <si>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</si>
  <si>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</si>
  <si>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</si>
  <si>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</si>
  <si>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</si>
  <si>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</si>
  <si>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</si>
  <si>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</si>
  <si>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</si>
  <si>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</si>
  <si>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</si>
  <si>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</si>
  <si>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</si>
  <si>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</si>
  <si>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</si>
  <si>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</si>
  <si>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</si>
  <si>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</si>
  <si>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</si>
  <si>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</si>
  <si>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</si>
  <si>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</si>
  <si>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</si>
  <si>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</si>
  <si>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</si>
  <si>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</si>
  <si>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</si>
  <si>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</si>
  <si>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</si>
  <si>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</si>
  <si>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</si>
  <si>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</si>
  <si>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</si>
  <si>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</si>
  <si>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</si>
  <si>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</si>
  <si>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</si>
  <si>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</si>
  <si>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</si>
  <si>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</si>
  <si>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</si>
  <si>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</si>
  <si>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</si>
  <si>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</si>
  <si>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</si>
  <si>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</si>
  <si>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</si>
  <si>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</si>
  <si>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</si>
  <si>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</si>
  <si>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</si>
  <si>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</si>
  <si>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</si>
  <si>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</si>
  <si>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</si>
  <si>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</si>
  <si>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</si>
  <si>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</si>
  <si>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</si>
  <si>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</si>
  <si>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</si>
  <si>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</si>
  <si>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</si>
  <si>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</si>
  <si>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</si>
  <si>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</si>
  <si>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</si>
  <si>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</si>
  <si>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</si>
  <si>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</si>
  <si>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</si>
  <si>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</si>
  <si>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</si>
  <si>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</si>
  <si>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</si>
  <si>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</si>
  <si>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</si>
  <si>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</si>
  <si>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</si>
  <si>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</si>
  <si>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</si>
  <si>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</si>
  <si>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</si>
  <si>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</si>
  <si>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</si>
  <si>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</si>
  <si>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</si>
  <si>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</si>
  <si>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</si>
  <si>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</si>
  <si>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</si>
  <si>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</si>
  <si>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</si>
  <si>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</si>
  <si>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</si>
  <si>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</si>
  <si>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</si>
  <si>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</si>
  <si>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</si>
  <si>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</si>
  <si>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</si>
  <si>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</si>
  <si>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</si>
  <si>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</si>
  <si>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</si>
  <si>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</si>
  <si>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</si>
  <si>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</si>
  <si>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</si>
  <si>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</si>
  <si>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</si>
  <si>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</si>
  <si>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</si>
  <si>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</si>
  <si>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</si>
  <si>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</si>
  <si>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</si>
  <si>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</si>
  <si>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</si>
  <si>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</si>
  <si>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</si>
  <si>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</si>
  <si>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</si>
  <si>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</si>
  <si>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</si>
  <si>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</si>
  <si>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</si>
  <si>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</si>
  <si>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</si>
  <si>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</si>
  <si>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</si>
  <si>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</si>
  <si>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</si>
  <si>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</si>
  <si>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</si>
  <si>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</si>
  <si>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</si>
  <si>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</si>
  <si>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</si>
  <si>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</si>
  <si>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</si>
  <si>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</si>
  <si>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</si>
  <si>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</si>
  <si>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</si>
  <si>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</si>
  <si>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</si>
  <si>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</si>
  <si>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</si>
  <si>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</si>
  <si>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</si>
  <si>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</si>
  <si>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</si>
  <si>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</si>
  <si>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</si>
  <si>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</si>
  <si>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</si>
  <si>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</si>
  <si>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</si>
  <si>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</si>
  <si>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</si>
  <si>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</si>
  <si>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</si>
  <si>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</si>
  <si>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</si>
  <si>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</si>
  <si>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</si>
  <si>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</si>
  <si>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</si>
  <si>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</si>
  <si>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</si>
  <si>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</si>
  <si>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</si>
  <si>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</si>
  <si>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</si>
  <si>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</si>
  <si>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</si>
  <si>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</si>
  <si>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</si>
  <si>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</si>
  <si>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</si>
  <si>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</si>
  <si>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</si>
  <si>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</si>
  <si>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</si>
  <si>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</si>
  <si>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</si>
  <si>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</si>
  <si>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</si>
  <si>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</si>
  <si>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</si>
  <si>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</si>
  <si>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</si>
  <si>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</si>
  <si>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</si>
  <si>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</si>
  <si>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</si>
  <si>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</si>
  <si>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</si>
  <si>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</si>
  <si>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</si>
  <si>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</si>
  <si>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</si>
  <si>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</si>
  <si>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</si>
  <si>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</si>
  <si>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</si>
  <si>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</si>
  <si>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</si>
  <si>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</si>
  <si>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</si>
  <si>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</si>
  <si>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</si>
  <si>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</si>
  <si>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</si>
  <si>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</si>
  <si>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</si>
  <si>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</si>
  <si>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</si>
  <si>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</si>
  <si>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</si>
  <si>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</si>
  <si>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</si>
  <si>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</si>
  <si>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</si>
  <si>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</si>
  <si>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</si>
  <si>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</si>
  <si>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</si>
  <si>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</si>
  <si>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</si>
  <si>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</si>
  <si>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</si>
  <si>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</si>
  <si>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</si>
  <si>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</si>
  <si>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</si>
  <si>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</si>
  <si>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</si>
  <si>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</si>
  <si>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</si>
  <si>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</si>
  <si>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</si>
  <si>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</si>
  <si>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</si>
  <si>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</si>
  <si>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</si>
  <si>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</si>
  <si>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</si>
  <si>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</si>
  <si>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</si>
  <si>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</si>
  <si>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</si>
  <si>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</si>
  <si>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</si>
  <si>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</si>
  <si>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</si>
  <si>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</si>
  <si>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</si>
  <si>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</si>
  <si>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</si>
  <si>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</si>
  <si>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</si>
  <si>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</si>
  <si>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</si>
  <si>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</si>
  <si>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</si>
  <si>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</si>
  <si>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</si>
  <si>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</si>
  <si>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</si>
  <si>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</si>
  <si>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</si>
  <si>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</si>
  <si>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</si>
  <si>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</si>
  <si>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</si>
  <si>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</si>
  <si>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</si>
  <si>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</si>
  <si>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</si>
  <si>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</si>
  <si>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</si>
  <si>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</si>
  <si>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</si>
  <si>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</si>
  <si>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</si>
  <si>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</si>
  <si>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</si>
  <si>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</si>
  <si>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</si>
  <si>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</si>
  <si>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</si>
  <si>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</si>
  <si>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</si>
  <si>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</si>
  <si>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</si>
  <si>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</si>
  <si>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</si>
  <si>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</si>
  <si>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</si>
  <si>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</si>
  <si>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</si>
  <si>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</si>
  <si>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</si>
  <si>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</si>
  <si>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</si>
  <si>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</si>
  <si>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</si>
  <si>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</si>
  <si>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</si>
  <si>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</si>
  <si>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</si>
  <si>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</si>
  <si>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</si>
  <si>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</si>
  <si>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</si>
  <si>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</si>
  <si>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</si>
  <si>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</si>
  <si>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</si>
  <si>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</si>
  <si>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</si>
  <si>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</si>
  <si>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</si>
  <si>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</si>
  <si>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</si>
  <si>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</si>
  <si>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</si>
  <si>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</si>
  <si>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</si>
  <si>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</si>
  <si>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</si>
  <si>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</si>
  <si>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</si>
  <si>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</si>
  <si>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</si>
  <si>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</si>
  <si>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</si>
  <si>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</si>
  <si>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</si>
  <si>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</si>
  <si>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</si>
  <si>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</si>
  <si>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</si>
  <si>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</si>
  <si>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</si>
  <si>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</si>
  <si>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</si>
  <si>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</si>
  <si>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</si>
  <si>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</si>
  <si>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</si>
  <si>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</si>
  <si>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</si>
  <si>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</si>
  <si>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</si>
  <si>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</si>
  <si>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</si>
  <si>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</si>
  <si>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</si>
  <si>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</si>
  <si>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</si>
  <si>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</si>
  <si>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</si>
  <si>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</si>
  <si>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</si>
  <si>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</si>
  <si>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</si>
  <si>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</si>
  <si>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</si>
  <si>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</si>
  <si>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</si>
  <si>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</si>
  <si>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</si>
  <si>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</si>
  <si>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</si>
  <si>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</si>
  <si>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</si>
  <si>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</si>
  <si>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</si>
  <si>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</si>
  <si>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</si>
  <si>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</si>
  <si>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</si>
  <si>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</si>
  <si>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</si>
  <si>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</si>
  <si>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</si>
  <si>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</si>
  <si>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</si>
  <si>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</si>
  <si>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</si>
  <si>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</si>
  <si>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</si>
  <si>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</si>
  <si>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</si>
  <si>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</si>
  <si>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</si>
  <si>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</si>
  <si>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</si>
  <si>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</si>
  <si>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</si>
  <si>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</si>
  <si>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</si>
  <si>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</si>
  <si>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</si>
  <si>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</si>
  <si>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</si>
  <si>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</si>
  <si>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</si>
  <si>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</si>
  <si>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</si>
  <si>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</si>
  <si>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</si>
  <si>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</si>
  <si>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</si>
  <si>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</si>
  <si>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</si>
  <si>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</si>
  <si>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</si>
  <si>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</si>
  <si>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</si>
  <si>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</si>
  <si>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</si>
  <si>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</si>
  <si>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</si>
  <si>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</si>
  <si>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</si>
  <si>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</si>
  <si>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</si>
  <si>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</si>
  <si>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</si>
  <si>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</si>
  <si>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</si>
  <si>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</si>
  <si>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</si>
  <si>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</si>
  <si>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</si>
  <si>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</si>
  <si>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</si>
  <si>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</si>
  <si>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</si>
  <si>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</si>
  <si>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</si>
  <si>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</si>
  <si>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</si>
  <si>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</si>
  <si>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</si>
  <si>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</si>
  <si>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</si>
  <si>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</si>
  <si>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</si>
  <si>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</si>
  <si>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</si>
  <si>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</si>
  <si>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</si>
  <si>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</si>
  <si>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</si>
  <si>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</si>
  <si>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</si>
  <si>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</si>
  <si>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</si>
  <si>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</si>
  <si>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</si>
  <si>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</si>
  <si>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</si>
  <si>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</si>
  <si>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</si>
  <si>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</si>
  <si>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</si>
  <si>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</si>
  <si>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</si>
  <si>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</si>
  <si>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</si>
  <si>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</si>
  <si>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</si>
  <si>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</si>
  <si>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</si>
  <si>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</si>
  <si>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</si>
  <si>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</si>
  <si>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</si>
  <si>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</si>
  <si>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</si>
  <si>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</si>
  <si>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</si>
  <si>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</si>
  <si>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</si>
  <si>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</si>
  <si>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</si>
  <si>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</si>
  <si>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</si>
  <si>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</si>
  <si>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</si>
  <si>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</si>
  <si>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</si>
  <si>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</si>
  <si>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</si>
  <si>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</si>
  <si>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</si>
  <si>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</si>
  <si>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</si>
  <si>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</si>
  <si>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</si>
  <si>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</si>
  <si>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</si>
  <si>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</si>
  <si>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</si>
  <si>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</si>
  <si>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</si>
  <si>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</si>
  <si>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</si>
  <si>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</si>
  <si>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</si>
  <si>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</si>
  <si>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</si>
  <si>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</si>
  <si>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</si>
  <si>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</si>
  <si>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</si>
  <si>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</si>
  <si>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</si>
  <si>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</si>
  <si>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</si>
  <si>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</si>
  <si>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</si>
  <si>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</si>
  <si>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</si>
  <si>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</si>
  <si>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</si>
  <si>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</si>
  <si>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</si>
  <si>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</si>
  <si>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</si>
  <si>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</si>
  <si>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</si>
  <si>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</si>
  <si>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</si>
  <si>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</si>
  <si>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</si>
  <si>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</si>
  <si>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</si>
  <si>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</si>
  <si>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</si>
  <si>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</si>
  <si>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</si>
  <si>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</si>
  <si>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</si>
  <si>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</si>
  <si>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</si>
  <si>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</si>
  <si>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</si>
  <si>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</si>
  <si>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</si>
  <si>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</si>
  <si>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</si>
  <si>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</si>
  <si>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</si>
  <si>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</si>
  <si>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</si>
  <si>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</si>
  <si>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</si>
  <si>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</si>
  <si>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</si>
  <si>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</si>
  <si>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</si>
  <si>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</si>
  <si>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</si>
  <si>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</si>
  <si>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</si>
  <si>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</si>
  <si>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</si>
  <si>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</si>
  <si>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</si>
  <si>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</si>
  <si>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</si>
  <si>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</si>
  <si>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</si>
  <si>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</si>
  <si>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</si>
  <si>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</si>
  <si>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</si>
  <si>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</si>
  <si>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</si>
  <si>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</si>
  <si>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</si>
  <si>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</si>
  <si>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</si>
  <si>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</si>
  <si>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</si>
  <si>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</si>
  <si>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</si>
  <si>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</si>
  <si>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</si>
  <si>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</si>
  <si>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</si>
  <si>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</si>
  <si>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</si>
  <si>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</si>
  <si>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</si>
  <si>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</si>
  <si>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</si>
  <si>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</si>
  <si>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</si>
  <si>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</si>
  <si>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</si>
  <si>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</si>
  <si>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</si>
  <si>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</si>
  <si>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</si>
  <si>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</si>
  <si>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</si>
  <si>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</si>
  <si>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</si>
  <si>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</si>
  <si>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</si>
  <si>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</si>
  <si>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</si>
  <si>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</si>
  <si>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</si>
  <si>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</si>
  <si>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</si>
  <si>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</si>
  <si>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</si>
  <si>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</si>
  <si>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</si>
  <si>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</si>
  <si>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</si>
  <si>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</si>
  <si>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</si>
  <si>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</si>
  <si>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</si>
  <si>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</si>
  <si>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</si>
  <si>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</si>
  <si>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</si>
  <si>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</si>
  <si>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</si>
  <si>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</si>
  <si>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</si>
  <si>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</si>
  <si>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</si>
  <si>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</si>
  <si>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</si>
  <si>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</si>
  <si>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</si>
  <si>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</si>
  <si>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</si>
  <si>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</si>
  <si>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</si>
  <si>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</si>
  <si>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</si>
  <si>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</si>
  <si>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</si>
  <si>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</si>
  <si>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</si>
  <si>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</si>
  <si>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</si>
  <si>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</si>
  <si>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</si>
  <si>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</si>
  <si>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</si>
  <si>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</si>
  <si>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</si>
  <si>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</si>
  <si>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</si>
  <si>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</si>
  <si>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</si>
  <si>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</si>
  <si>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</si>
  <si>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</si>
  <si>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</si>
  <si>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</si>
  <si>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</si>
  <si>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</si>
  <si>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</si>
  <si>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</si>
  <si>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</si>
  <si>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</si>
  <si>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</si>
  <si>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</si>
  <si>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</si>
  <si>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</si>
  <si>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</si>
  <si>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</si>
  <si>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</si>
  <si>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</si>
  <si>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</si>
  <si>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</si>
  <si>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</si>
  <si>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</si>
  <si>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</si>
  <si>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</si>
  <si>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</si>
  <si>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</si>
  <si>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</si>
  <si>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</si>
  <si>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</si>
  <si>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</si>
  <si>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</si>
  <si>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</si>
  <si>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</si>
  <si>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</si>
  <si>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</si>
  <si>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</si>
  <si>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</si>
  <si>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</si>
  <si>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</si>
  <si>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</si>
  <si>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</si>
  <si>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</si>
  <si>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</si>
  <si>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</si>
  <si>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</si>
  <si>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</si>
  <si>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</si>
  <si>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</si>
  <si>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</si>
  <si>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</si>
  <si>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</si>
  <si>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</si>
  <si>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</si>
  <si>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</si>
  <si>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</si>
  <si>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</si>
  <si>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</si>
  <si>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</si>
  <si>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</si>
  <si>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</si>
  <si>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</si>
  <si>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</si>
  <si>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</si>
  <si>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</si>
  <si>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</si>
  <si>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</si>
  <si>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</si>
  <si>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</si>
  <si>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</si>
  <si>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</si>
  <si>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</si>
  <si>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</si>
  <si>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</si>
  <si>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</si>
  <si>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</si>
  <si>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</si>
  <si>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</si>
  <si>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</si>
  <si>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</si>
  <si>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</si>
  <si>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</si>
  <si>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</si>
  <si>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</si>
  <si>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</si>
  <si>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</si>
  <si>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</si>
  <si>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</si>
  <si>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</si>
  <si>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</si>
  <si>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</si>
  <si>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</si>
  <si>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</si>
  <si>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</si>
  <si>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</si>
  <si>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</si>
  <si>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</si>
  <si>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</si>
  <si>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</si>
  <si>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</si>
  <si>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</si>
  <si>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</si>
  <si>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</si>
  <si>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</si>
  <si>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</si>
  <si>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</si>
  <si>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</si>
  <si>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</si>
  <si>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</si>
  <si>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</si>
  <si>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</si>
  <si>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</si>
  <si>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</si>
  <si>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</si>
  <si>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</si>
  <si>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</si>
  <si>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</si>
  <si>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</si>
  <si>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</si>
  <si>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</si>
  <si>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</si>
  <si>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</si>
  <si>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</si>
  <si>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</si>
  <si>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</si>
  <si>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</si>
  <si>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</si>
  <si>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</si>
  <si>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</si>
  <si>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</si>
  <si>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</si>
  <si>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</si>
  <si>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</si>
  <si>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</si>
  <si>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</si>
  <si>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</si>
  <si>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</si>
  <si>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</si>
  <si>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</si>
  <si>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</si>
  <si>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</si>
  <si>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</si>
  <si>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</si>
  <si>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</si>
  <si>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</si>
  <si>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</si>
  <si>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</si>
  <si>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</si>
  <si>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</si>
  <si>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</si>
  <si>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</si>
  <si>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</si>
  <si>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</si>
  <si>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</si>
  <si>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</si>
  <si>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</si>
  <si>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</si>
  <si>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</si>
  <si>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</si>
  <si>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</si>
  <si>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</si>
  <si>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</si>
  <si>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</si>
  <si>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</si>
  <si>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</si>
  <si>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</si>
  <si>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</si>
  <si>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</si>
  <si>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</si>
  <si>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</si>
  <si>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</si>
  <si>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</si>
  <si>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</si>
  <si>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</si>
  <si>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</si>
  <si>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</si>
  <si>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</si>
  <si>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</si>
  <si>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</si>
  <si>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</si>
  <si>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</si>
  <si>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</si>
  <si>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</si>
  <si>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</si>
  <si>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</si>
  <si>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</si>
  <si>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</si>
  <si>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</si>
  <si>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</si>
  <si>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</si>
  <si>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</si>
  <si>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</si>
  <si>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</si>
  <si>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</si>
  <si>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</si>
  <si>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</si>
  <si>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</si>
  <si>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</si>
  <si>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</si>
  <si>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</si>
  <si>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</si>
  <si>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</si>
  <si>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</si>
  <si>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</si>
  <si>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</si>
  <si>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</si>
  <si>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</si>
  <si>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</si>
  <si>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</si>
  <si>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</si>
  <si>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</si>
  <si>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</si>
  <si>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</si>
  <si>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</si>
  <si>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</si>
  <si>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</si>
  <si>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</si>
  <si>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</si>
  <si>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</si>
  <si>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</si>
  <si>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</si>
  <si>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</si>
  <si>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</si>
  <si>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</si>
  <si>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</si>
  <si>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</si>
  <si>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</si>
  <si>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</si>
  <si>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</si>
  <si>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</si>
  <si>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</si>
  <si>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</si>
  <si>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</si>
  <si>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</si>
  <si>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</si>
  <si>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</si>
  <si>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</si>
  <si>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</si>
  <si>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</si>
  <si>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</si>
  <si>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</si>
  <si>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</si>
  <si>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</si>
  <si>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</si>
  <si>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</si>
  <si>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</si>
  <si>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</si>
  <si>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</si>
  <si>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</si>
  <si>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</si>
  <si>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</si>
  <si>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</si>
  <si>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</si>
  <si>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</si>
  <si>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</si>
  <si>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</si>
  <si>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</si>
  <si>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</si>
  <si>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</si>
  <si>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</si>
  <si>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</si>
  <si>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</si>
  <si>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</si>
  <si>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</si>
  <si>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</si>
  <si>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</si>
  <si>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</si>
  <si>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</si>
  <si>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</si>
  <si>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</si>
  <si>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</si>
  <si>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</si>
  <si>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</si>
  <si>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</si>
  <si>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</si>
  <si>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</si>
  <si>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</si>
  <si>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</si>
  <si>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</si>
  <si>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</si>
  <si>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</si>
  <si>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</si>
  <si>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</si>
  <si>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</si>
  <si>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</si>
  <si>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</si>
  <si>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</si>
  <si>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</si>
  <si>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</si>
  <si>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</si>
  <si>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</si>
  <si>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</si>
  <si>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</si>
  <si>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</si>
  <si>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</si>
  <si>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</si>
  <si>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</si>
  <si>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</si>
  <si>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</si>
  <si>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</si>
  <si>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</si>
  <si>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</si>
  <si>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</si>
  <si>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</si>
  <si>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</si>
  <si>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</si>
  <si>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</si>
  <si>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</si>
  <si>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</si>
  <si>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</si>
  <si>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</si>
  <si>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</si>
  <si>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</si>
  <si>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</si>
  <si>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</si>
  <si>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</si>
  <si>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</si>
  <si>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</si>
  <si>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</si>
  <si>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</si>
  <si>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</si>
  <si>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</si>
  <si>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</si>
  <si>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</si>
  <si>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</si>
  <si>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</si>
  <si>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</si>
  <si>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</si>
  <si>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</si>
  <si>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</si>
  <si>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</si>
  <si>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</si>
  <si>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</si>
  <si>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</si>
  <si>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</si>
  <si>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</si>
  <si>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</si>
  <si>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</si>
  <si>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</si>
  <si>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</si>
  <si>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</si>
  <si>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</si>
  <si>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</si>
  <si>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</si>
  <si>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</si>
  <si>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</si>
  <si>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</si>
  <si>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</si>
  <si>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</si>
  <si>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</si>
  <si>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</si>
  <si>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</si>
  <si>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</si>
  <si>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</si>
  <si>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</si>
  <si>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</si>
  <si>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</si>
  <si>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</si>
  <si>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</si>
  <si>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</si>
  <si>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</si>
  <si>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</si>
  <si>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</si>
  <si>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</si>
  <si>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</si>
  <si>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</si>
  <si>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</si>
  <si>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</si>
  <si>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</si>
  <si>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</si>
  <si>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</si>
  <si>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</si>
  <si>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</si>
  <si>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</si>
  <si>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</si>
  <si>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</si>
  <si>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</si>
  <si>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</si>
  <si>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</si>
  <si>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</si>
  <si>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</si>
  <si>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</si>
  <si>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</si>
  <si>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</si>
  <si>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</si>
  <si>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</si>
  <si>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</si>
  <si>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</si>
  <si>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</si>
  <si>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</si>
  <si>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</si>
  <si>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</si>
  <si>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</si>
  <si>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</si>
  <si>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</si>
  <si>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</si>
  <si>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</si>
  <si>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</si>
  <si>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</si>
  <si>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</si>
  <si>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</si>
  <si>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</si>
  <si>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</si>
  <si>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</si>
  <si>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</si>
  <si>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</si>
  <si>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</si>
  <si>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</si>
  <si>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</si>
  <si>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</si>
  <si>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</si>
  <si>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</si>
  <si>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</si>
  <si>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</si>
  <si>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</si>
  <si>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</si>
  <si>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</si>
  <si>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</si>
  <si>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</si>
  <si>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</si>
  <si>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</si>
  <si>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</si>
  <si>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</si>
  <si>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</si>
  <si>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</si>
  <si>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</si>
  <si>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</si>
  <si>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</si>
  <si>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</si>
  <si>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</si>
  <si>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</si>
  <si>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</si>
  <si>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</si>
  <si>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</si>
  <si>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</si>
  <si>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</si>
  <si>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</si>
  <si>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</si>
  <si>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</si>
  <si>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</si>
  <si>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</si>
  <si>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</si>
  <si>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</si>
  <si>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</si>
  <si>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</si>
  <si>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</si>
  <si>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</si>
  <si>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</si>
  <si>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</si>
  <si>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</si>
  <si>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</si>
  <si>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</si>
  <si>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</si>
  <si>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</si>
  <si>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</si>
  <si>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</si>
  <si>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</si>
  <si>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</si>
  <si>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</si>
  <si>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</si>
  <si>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</si>
  <si>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</si>
  <si>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</si>
  <si>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</si>
  <si>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</si>
  <si>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</si>
  <si>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</si>
  <si>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</si>
  <si>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</si>
  <si>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</si>
  <si>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</si>
  <si>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</si>
  <si>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</si>
  <si>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</si>
  <si>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</si>
  <si>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</si>
  <si>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</si>
  <si>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</si>
  <si>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</si>
  <si>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</si>
  <si>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</si>
  <si>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</si>
  <si>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</si>
  <si>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</si>
  <si>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</si>
  <si>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</si>
  <si>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</si>
  <si>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</si>
  <si>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</si>
  <si>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</si>
  <si>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</si>
  <si>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</si>
  <si>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</si>
  <si>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</si>
  <si>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</si>
  <si>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</si>
  <si>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</si>
  <si>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</si>
  <si>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</si>
  <si>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</si>
  <si>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</si>
  <si>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</si>
  <si>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</si>
  <si>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</si>
  <si>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</si>
  <si>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</si>
  <si>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</si>
  <si>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</si>
  <si>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</si>
  <si>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</si>
  <si>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</si>
  <si>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</si>
  <si>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</si>
  <si>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</si>
  <si>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</si>
  <si>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</si>
  <si>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</si>
  <si>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</si>
  <si>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</si>
  <si>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</si>
  <si>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</si>
  <si>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</si>
  <si>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</si>
  <si>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</si>
  <si>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</si>
  <si>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</si>
  <si>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</si>
  <si>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</si>
  <si>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</si>
  <si>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</si>
  <si>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</si>
  <si>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</si>
  <si>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</si>
  <si>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</si>
  <si>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</si>
  <si>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</si>
  <si>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</si>
  <si>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</si>
  <si>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</si>
  <si>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</si>
  <si>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</si>
  <si>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</si>
  <si>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</si>
  <si>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</si>
  <si>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</si>
  <si>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</si>
  <si>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</si>
  <si>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</si>
  <si>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</si>
  <si>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</si>
  <si>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</si>
  <si>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</si>
  <si>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</si>
  <si>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</si>
  <si>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</si>
  <si>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</si>
  <si>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</si>
  <si>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</si>
  <si>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</si>
  <si>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</si>
  <si>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</si>
  <si>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</si>
  <si>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</si>
  <si>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</si>
  <si>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</si>
  <si>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</si>
  <si>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</si>
  <si>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</si>
  <si>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</si>
  <si>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</si>
  <si>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</si>
  <si>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</si>
  <si>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</si>
  <si>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</si>
  <si>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</si>
  <si>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</si>
  <si>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</si>
  <si>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</si>
  <si>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</si>
  <si>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</si>
  <si>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</si>
  <si>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</si>
  <si>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</si>
  <si>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</si>
  <si>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</si>
  <si>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</si>
  <si>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</si>
  <si>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</si>
  <si>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</si>
  <si>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</si>
  <si>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</si>
  <si>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</si>
  <si>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</si>
  <si>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</si>
  <si>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</si>
  <si>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</si>
  <si>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</si>
  <si>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</si>
  <si>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</si>
  <si>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</si>
  <si>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</si>
  <si>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</si>
  <si>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</si>
  <si>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</si>
  <si>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</si>
  <si>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</si>
  <si>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</si>
  <si>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</si>
  <si>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</si>
  <si>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</si>
  <si>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</si>
  <si>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</si>
  <si>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</si>
  <si>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</si>
  <si>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</si>
  <si>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</si>
  <si>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</si>
  <si>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</si>
  <si>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</si>
  <si>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</si>
  <si>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</si>
  <si>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</si>
  <si>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</si>
  <si>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</si>
  <si>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</si>
  <si>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</si>
  <si>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</si>
  <si>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</si>
  <si>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</si>
  <si>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</si>
  <si>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</si>
  <si>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</si>
  <si>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</si>
  <si>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</si>
  <si>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</si>
  <si>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</si>
  <si>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</si>
  <si>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</si>
  <si>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</si>
  <si>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</si>
  <si>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</si>
  <si>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</si>
  <si>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</si>
  <si>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</si>
  <si>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</si>
  <si>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</si>
  <si>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</si>
  <si>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</si>
  <si>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</si>
  <si>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</si>
  <si>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</si>
  <si>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</si>
  <si>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</si>
  <si>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</si>
  <si>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</si>
  <si>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</si>
  <si>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</si>
  <si>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</si>
  <si>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</si>
  <si>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</si>
  <si>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</si>
  <si>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</si>
  <si>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</si>
  <si>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</si>
  <si>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</si>
  <si>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</si>
  <si>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</si>
  <si>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</si>
  <si>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</si>
  <si>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</si>
  <si>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</si>
  <si>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</si>
  <si>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</si>
  <si>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</si>
  <si>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</si>
  <si>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</si>
  <si>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</si>
  <si>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</si>
  <si>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</si>
  <si>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</si>
  <si>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</si>
  <si>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</si>
  <si>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</si>
  <si>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</si>
  <si>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</si>
  <si>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</si>
  <si>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</si>
  <si>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</si>
  <si>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</si>
  <si>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</si>
  <si>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</si>
  <si>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</si>
  <si>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</si>
  <si>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</si>
  <si>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</si>
  <si>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</si>
  <si>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</si>
  <si>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</si>
  <si>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</si>
  <si>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</si>
  <si>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</si>
  <si>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</si>
  <si>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</si>
  <si>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</si>
  <si>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</si>
  <si>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</si>
  <si>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</si>
  <si>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</si>
  <si>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</si>
  <si>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</si>
  <si>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</si>
  <si>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</si>
  <si>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</si>
  <si>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</si>
  <si>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</si>
  <si>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</si>
  <si>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</si>
  <si>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</si>
  <si>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</si>
  <si>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</si>
  <si>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</si>
  <si>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</si>
  <si>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</si>
  <si>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</si>
  <si>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</si>
  <si>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</si>
  <si>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</si>
  <si>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</si>
  <si>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</si>
  <si>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</si>
  <si>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</si>
  <si>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</si>
  <si>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</si>
  <si>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</si>
  <si>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</si>
  <si>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</si>
  <si>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</si>
  <si>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</si>
  <si>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</si>
  <si>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</si>
  <si>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</si>
  <si>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</si>
  <si>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</si>
  <si>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</si>
  <si>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</si>
  <si>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</si>
  <si>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</si>
  <si>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</si>
  <si>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</si>
  <si>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</si>
  <si>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</si>
  <si>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</si>
  <si>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</si>
  <si>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</si>
  <si>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</si>
  <si>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</si>
  <si>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</si>
  <si>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</si>
  <si>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</si>
  <si>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</si>
  <si>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</si>
  <si>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</si>
  <si>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</si>
  <si>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</si>
  <si>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</si>
  <si>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</si>
  <si>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</si>
  <si>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</si>
  <si>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</si>
  <si>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</si>
  <si>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</si>
  <si>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</si>
  <si>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</si>
  <si>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</si>
  <si>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</si>
  <si>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</si>
  <si>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</si>
  <si>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</si>
  <si>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</si>
  <si>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</si>
  <si>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</si>
  <si>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</si>
  <si>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</si>
  <si>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</si>
  <si>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</si>
  <si>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</si>
  <si>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</si>
  <si>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</si>
  <si>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</si>
  <si>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</si>
  <si>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</si>
  <si>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</si>
  <si>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</si>
  <si>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</si>
  <si>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</si>
  <si>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</si>
  <si>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</si>
  <si>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</si>
  <si>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</si>
  <si>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</si>
  <si>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</si>
  <si>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</si>
  <si>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</si>
  <si>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</si>
  <si>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</si>
  <si>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</si>
  <si>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</si>
  <si>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</si>
  <si>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</si>
  <si>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</si>
  <si>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</si>
  <si>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</si>
  <si>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</si>
  <si>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</si>
  <si>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</si>
  <si>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</si>
  <si>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</si>
  <si>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</si>
  <si>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</si>
  <si>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</si>
  <si>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</si>
  <si>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</si>
  <si>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</si>
  <si>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</si>
  <si>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</si>
  <si>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</si>
  <si>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</si>
  <si>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</si>
  <si>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</si>
  <si>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</si>
  <si>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</si>
  <si>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</si>
  <si>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</si>
  <si>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</si>
  <si>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</si>
  <si>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</si>
  <si>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</si>
  <si>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</si>
  <si>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</si>
  <si>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</si>
  <si>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</si>
  <si>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</si>
  <si>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</si>
  <si>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</si>
  <si>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</si>
  <si>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</si>
  <si>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</si>
  <si>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</si>
  <si>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</si>
  <si>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</si>
  <si>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</si>
  <si>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</si>
  <si>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</si>
  <si>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</si>
  <si>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</si>
  <si>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</si>
  <si>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</si>
  <si>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</si>
  <si>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</si>
  <si>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</si>
  <si>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</si>
  <si>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</si>
  <si>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</si>
  <si>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</si>
  <si>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</si>
  <si>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</si>
  <si>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</si>
  <si>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</si>
  <si>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</si>
  <si>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</si>
  <si>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</si>
  <si>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</si>
  <si>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</si>
  <si>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</si>
  <si>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</si>
  <si>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</si>
  <si>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</si>
  <si>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</si>
  <si>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</si>
  <si>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</si>
  <si>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</si>
  <si>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</si>
  <si>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</si>
  <si>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</si>
  <si>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</si>
  <si>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</si>
  <si>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</si>
  <si>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</si>
  <si>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</si>
  <si>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</si>
  <si>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</si>
  <si>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</si>
  <si>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</si>
  <si>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</si>
  <si>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</si>
  <si>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</si>
  <si>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</si>
  <si>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</si>
  <si>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</si>
  <si>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</si>
  <si>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</si>
  <si>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</si>
  <si>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</si>
  <si>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</si>
  <si>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</si>
  <si>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</si>
  <si>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</si>
  <si>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</si>
  <si>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</si>
  <si>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</si>
  <si>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</si>
  <si>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</si>
  <si>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</si>
  <si>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</si>
  <si>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</si>
  <si>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</si>
  <si>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</si>
  <si>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</si>
  <si>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</si>
  <si>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</si>
  <si>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</si>
  <si>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</si>
  <si>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</si>
  <si>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</si>
  <si>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</si>
  <si>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</si>
  <si>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</si>
  <si>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</si>
  <si>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</si>
  <si>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</si>
  <si>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</si>
  <si>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</si>
  <si>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</si>
  <si>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</si>
  <si>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</si>
  <si>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</si>
  <si>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</si>
  <si>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</si>
  <si>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</si>
  <si>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</si>
  <si>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</si>
  <si>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</si>
  <si>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</si>
  <si>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</si>
  <si>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</si>
  <si>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</si>
  <si>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</si>
  <si>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</si>
  <si>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</si>
  <si>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</si>
  <si>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</si>
  <si>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</si>
  <si>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</si>
  <si>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</si>
  <si>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</si>
  <si>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</si>
  <si>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</si>
  <si>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</si>
  <si>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</si>
  <si>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</si>
  <si>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</si>
  <si>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</si>
  <si>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</si>
  <si>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</si>
  <si>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</si>
  <si>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</si>
  <si>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</si>
  <si>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</si>
  <si>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</si>
  <si>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</si>
  <si>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</si>
  <si>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</si>
  <si>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</si>
  <si>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</si>
  <si>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</si>
  <si>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</si>
  <si>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</si>
  <si>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</si>
  <si>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</si>
  <si>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</si>
  <si>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</si>
  <si>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</si>
  <si>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</si>
  <si>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</si>
  <si>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</si>
  <si>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</si>
  <si>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</si>
  <si>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</si>
  <si>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</si>
  <si>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</si>
  <si>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</si>
  <si>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</si>
  <si>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</si>
  <si>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</si>
  <si>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</si>
  <si>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</si>
  <si>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</si>
  <si>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</si>
  <si>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</si>
  <si>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</si>
  <si>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</si>
  <si>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</si>
  <si>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</si>
  <si>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</si>
  <si>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</si>
  <si>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</si>
  <si>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</si>
  <si>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</si>
  <si>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</si>
  <si>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</si>
  <si>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</si>
  <si>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</si>
  <si>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</si>
  <si>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</si>
  <si>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</si>
  <si>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</si>
  <si>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</si>
  <si>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</si>
  <si>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</si>
  <si>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</si>
  <si>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</si>
  <si>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</si>
  <si>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</si>
  <si>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</si>
  <si>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</si>
  <si>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</si>
  <si>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</si>
  <si>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</si>
  <si>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</si>
  <si>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</si>
  <si>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</si>
  <si>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</si>
  <si>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</si>
  <si>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</si>
  <si>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</si>
  <si>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</si>
  <si>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</si>
  <si>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</si>
  <si>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</si>
  <si>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</si>
  <si>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</si>
  <si>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</si>
  <si>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</si>
  <si>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</si>
  <si>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</si>
  <si>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</si>
  <si>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</si>
  <si>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</si>
  <si>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</si>
  <si>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</si>
  <si>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</si>
  <si>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</si>
  <si>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</si>
  <si>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</si>
  <si>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</si>
  <si>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</si>
  <si>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</si>
  <si>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</si>
  <si>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</si>
  <si>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</si>
  <si>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</si>
  <si>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</si>
  <si>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</si>
  <si>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</si>
  <si>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</si>
  <si>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</si>
  <si>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</si>
  <si>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</si>
  <si>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</si>
  <si>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</si>
  <si>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</si>
  <si>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</si>
  <si>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</si>
  <si>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</si>
  <si>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</si>
  <si>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</si>
  <si>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</si>
  <si>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</si>
  <si>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</si>
  <si>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</si>
  <si>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</si>
  <si>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</si>
  <si>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</si>
  <si>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</si>
  <si>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</si>
  <si>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</si>
  <si>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</si>
  <si>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</si>
  <si>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</si>
  <si>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</si>
  <si>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</si>
  <si>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</si>
  <si>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</si>
  <si>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</si>
  <si>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</si>
  <si>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</si>
  <si>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</si>
  <si>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</si>
  <si>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</si>
  <si>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</si>
  <si>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</si>
  <si>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</si>
  <si>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</si>
  <si>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</si>
  <si>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</si>
  <si>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</si>
  <si>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</si>
  <si>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</si>
  <si>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</si>
  <si>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</si>
  <si>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</si>
  <si>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</si>
  <si>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</si>
  <si>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</si>
  <si>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</si>
  <si>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</si>
  <si>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</si>
  <si>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</si>
  <si>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</si>
  <si>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</si>
  <si>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</si>
  <si>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</si>
  <si>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</si>
  <si>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</si>
  <si>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</si>
  <si>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</si>
  <si>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</si>
  <si>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</si>
  <si>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</si>
  <si>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</si>
  <si>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</si>
  <si>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</si>
  <si>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</si>
  <si>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</si>
  <si>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</si>
  <si>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</si>
  <si>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</si>
  <si>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</si>
  <si>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</si>
  <si>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</si>
  <si>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</si>
  <si>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</si>
  <si>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</si>
  <si>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</si>
  <si>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</si>
  <si>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</si>
  <si>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</si>
  <si>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</si>
  <si>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</si>
  <si>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</si>
  <si>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</si>
  <si>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</si>
  <si>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</si>
  <si>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</si>
  <si>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</si>
  <si>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</si>
  <si>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</si>
  <si>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</si>
  <si>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</si>
  <si>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</si>
  <si>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</si>
  <si>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</si>
  <si>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</si>
  <si>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</si>
  <si>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</si>
  <si>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</si>
  <si>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</si>
  <si>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</si>
  <si>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</si>
  <si>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</si>
  <si>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</si>
  <si>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</si>
  <si>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</si>
  <si>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</si>
  <si>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</si>
  <si>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</si>
  <si>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</si>
  <si>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</si>
  <si>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</si>
  <si>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</si>
  <si>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</si>
  <si>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</si>
  <si>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</si>
  <si>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</si>
  <si>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</si>
  <si>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</si>
  <si>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</si>
  <si>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</si>
  <si>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</si>
  <si>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</si>
  <si>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</si>
  <si>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</si>
  <si>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</si>
  <si>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</si>
  <si>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</si>
  <si>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</si>
  <si>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</si>
  <si>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</si>
  <si>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</si>
  <si>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</si>
  <si>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</si>
  <si>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</si>
  <si>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</si>
  <si>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</si>
  <si>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</si>
  <si>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</si>
  <si>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</si>
  <si>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</si>
  <si>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</si>
  <si>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</si>
  <si>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</si>
  <si>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</si>
  <si>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</si>
  <si>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</si>
  <si>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</si>
  <si>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</si>
  <si>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</si>
  <si>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</si>
  <si>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</si>
  <si>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</si>
  <si>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</si>
  <si>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</si>
  <si>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</si>
  <si>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</si>
  <si>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</si>
  <si>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</si>
  <si>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</si>
  <si>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</si>
  <si>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</si>
  <si>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</si>
  <si>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</si>
  <si>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</si>
  <si>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</si>
  <si>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</si>
  <si>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</si>
  <si>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</si>
  <si>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</si>
  <si>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</si>
  <si>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</si>
  <si>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</si>
  <si>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</si>
  <si>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</si>
  <si>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</si>
  <si>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</si>
  <si>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</si>
  <si>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</si>
  <si>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</si>
  <si>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</si>
  <si>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</si>
  <si>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</si>
  <si>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</si>
  <si>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</si>
  <si>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</si>
  <si>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</si>
  <si>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</si>
  <si>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</si>
  <si>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</si>
  <si>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</si>
  <si>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</si>
  <si>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</si>
  <si>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</si>
  <si>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</si>
  <si>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</si>
  <si>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</si>
  <si>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</si>
  <si>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</si>
  <si>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</si>
  <si>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</si>
  <si>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</si>
  <si>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</si>
  <si>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</si>
  <si>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</si>
  <si>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</si>
  <si>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</si>
  <si>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</si>
  <si>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</si>
  <si>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</si>
  <si>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</si>
  <si>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</si>
  <si>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</si>
  <si>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</si>
  <si>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</si>
  <si>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</si>
  <si>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</si>
  <si>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</si>
  <si>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</si>
  <si>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</si>
  <si>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</si>
  <si>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</si>
  <si>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</si>
  <si>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</si>
  <si>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</si>
  <si>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</si>
  <si>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</si>
  <si>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</si>
  <si>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</si>
  <si>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</si>
  <si>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</si>
  <si>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</si>
  <si>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</si>
  <si>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</si>
  <si>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</si>
  <si>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</si>
  <si>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</si>
  <si>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</si>
  <si>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</si>
  <si>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</si>
  <si>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</si>
  <si>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</si>
  <si>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</si>
  <si>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</si>
  <si>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</si>
  <si>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</si>
  <si>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</si>
  <si>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</si>
  <si>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</si>
  <si>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</si>
  <si>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</si>
  <si>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</si>
  <si>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</si>
  <si>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</si>
  <si>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</si>
  <si>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</si>
  <si>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</si>
  <si>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</si>
  <si>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</si>
  <si>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</si>
  <si>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</si>
  <si>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</si>
  <si>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</si>
  <si>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</si>
  <si>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</si>
  <si>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</si>
  <si>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</si>
  <si>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</si>
  <si>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</si>
  <si>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</si>
  <si>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</si>
  <si>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</si>
  <si>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</si>
  <si>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</si>
  <si>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</si>
  <si>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</si>
  <si>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</si>
  <si>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</si>
  <si>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</si>
  <si>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</si>
  <si>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</si>
  <si>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</si>
  <si>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</si>
  <si>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</si>
  <si>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</si>
  <si>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</si>
  <si>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</si>
  <si>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</si>
  <si>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</si>
  <si>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</si>
  <si>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</si>
  <si>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</si>
  <si>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</si>
  <si>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</si>
  <si>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</si>
  <si>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</si>
  <si>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</si>
  <si>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</si>
  <si>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</si>
  <si>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</si>
  <si>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</si>
  <si>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</si>
  <si>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</si>
  <si>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</si>
  <si>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</si>
  <si>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</si>
  <si>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</si>
  <si>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</si>
  <si>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</si>
  <si>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</si>
  <si>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</si>
  <si>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</si>
  <si>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</si>
  <si>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</si>
  <si>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</si>
  <si>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</si>
  <si>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</si>
  <si>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</si>
  <si>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</si>
  <si>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</si>
  <si>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</si>
  <si>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</si>
  <si>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</si>
  <si>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</si>
  <si>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</si>
  <si>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</si>
  <si>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</si>
  <si>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</si>
  <si>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</si>
  <si>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</si>
  <si>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</si>
  <si>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</si>
  <si>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</si>
  <si>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</si>
  <si>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</si>
  <si>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</si>
  <si>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</si>
  <si>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</si>
  <si>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</si>
  <si>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</si>
  <si>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</si>
  <si>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</si>
  <si>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</si>
  <si>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</si>
  <si>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</si>
  <si>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</si>
  <si>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</si>
  <si>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</si>
  <si>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</si>
  <si>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</si>
  <si>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</si>
  <si>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</si>
  <si>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</si>
  <si>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</si>
  <si>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</si>
  <si>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</si>
  <si>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</si>
  <si>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</si>
  <si>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</si>
  <si>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</si>
  <si>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</si>
  <si>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</si>
  <si>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</si>
  <si>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</si>
  <si>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</si>
  <si>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</si>
  <si>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</si>
  <si>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</si>
  <si>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</si>
  <si>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</si>
  <si>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</si>
  <si>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</si>
  <si>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</si>
  <si>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</si>
  <si>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</si>
  <si>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</si>
  <si>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</si>
  <si>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</si>
  <si>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</si>
  <si>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</si>
  <si>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</si>
  <si>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</si>
  <si>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</si>
  <si>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</si>
  <si>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</si>
  <si>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</si>
  <si>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</si>
  <si>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</si>
  <si>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</si>
  <si>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</si>
  <si>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</si>
  <si>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</si>
  <si>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</si>
  <si>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</si>
  <si>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</si>
  <si>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</si>
  <si>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</si>
  <si>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</si>
  <si>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</si>
  <si>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</si>
  <si>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</si>
  <si>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</si>
  <si>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</si>
  <si>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</si>
  <si>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</si>
  <si>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</si>
  <si>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</si>
  <si>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</si>
  <si>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</si>
  <si>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</si>
  <si>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</si>
  <si>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</si>
  <si>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</si>
  <si>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</si>
  <si>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</si>
  <si>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</si>
  <si>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</si>
  <si>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</si>
  <si>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</si>
  <si>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</si>
  <si>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</si>
  <si>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</si>
  <si>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</si>
  <si>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</si>
  <si>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</si>
  <si>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</si>
  <si>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</si>
  <si>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</si>
  <si>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</si>
  <si>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</si>
  <si>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</si>
  <si>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</si>
  <si>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</si>
  <si>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</si>
  <si>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</si>
  <si>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</si>
  <si>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</si>
  <si>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</si>
  <si>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</si>
  <si>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</si>
  <si>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</si>
  <si>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</si>
  <si>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</si>
  <si>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</si>
  <si>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</si>
  <si>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</si>
  <si>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</si>
  <si>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</si>
  <si>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</si>
  <si>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</si>
  <si>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</si>
  <si>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</si>
  <si>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</si>
  <si>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</si>
  <si>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</si>
  <si>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</si>
  <si>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</si>
  <si>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</si>
  <si>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</si>
  <si>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</si>
  <si>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</si>
  <si>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</si>
  <si>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</si>
  <si>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</si>
  <si>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</si>
  <si>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</si>
  <si>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</si>
  <si>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</si>
  <si>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</si>
  <si>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</si>
  <si>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</si>
  <si>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</si>
  <si>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</si>
  <si>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</si>
  <si>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</si>
  <si>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</si>
  <si>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</si>
  <si>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</si>
  <si>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</si>
  <si>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</si>
  <si>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</si>
  <si>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</si>
  <si>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</si>
  <si>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</si>
  <si>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</si>
  <si>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</si>
  <si>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</si>
  <si>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</si>
  <si>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</si>
  <si>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</si>
  <si>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</si>
  <si>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</si>
  <si>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</si>
  <si>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</si>
  <si>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</si>
  <si>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</si>
  <si>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</si>
  <si>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</si>
  <si>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</si>
  <si>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</si>
  <si>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</si>
  <si>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</si>
  <si>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</si>
  <si>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</si>
  <si>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</si>
  <si>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</si>
  <si>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</si>
  <si>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</si>
  <si>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</si>
  <si>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</si>
  <si>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</si>
  <si>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</si>
  <si>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</si>
  <si>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</si>
  <si>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</si>
  <si>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</si>
  <si>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</si>
  <si>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</si>
  <si>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</si>
  <si>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</si>
  <si>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</si>
  <si>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</si>
  <si>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</si>
  <si>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</si>
  <si>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</si>
  <si>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</si>
  <si>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</si>
  <si>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</si>
  <si>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</si>
  <si>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</si>
  <si>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</si>
  <si>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</si>
  <si>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</si>
  <si>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</si>
  <si>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</si>
  <si>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</si>
  <si>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</si>
  <si>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</si>
  <si>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</si>
  <si>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</si>
  <si>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</si>
  <si>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</si>
  <si>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</si>
  <si>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</si>
  <si>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</si>
  <si>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</si>
  <si>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</si>
  <si>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</si>
  <si>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</si>
  <si>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</si>
  <si>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</si>
  <si>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</si>
  <si>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</si>
  <si>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</si>
  <si>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</si>
  <si>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</si>
  <si>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</si>
  <si>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</si>
  <si>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</si>
  <si>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</si>
  <si>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</si>
  <si>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</si>
  <si>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</si>
  <si>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</si>
  <si>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</si>
  <si>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</si>
  <si>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</si>
  <si>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</si>
  <si>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</si>
  <si>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</si>
  <si>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</si>
  <si>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</si>
  <si>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</si>
  <si>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</si>
  <si>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</si>
  <si>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</si>
  <si>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</si>
  <si>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</si>
  <si>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</si>
  <si>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</si>
  <si>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</si>
  <si>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</si>
  <si>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</si>
  <si>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</si>
  <si>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</si>
  <si>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</si>
  <si>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</si>
  <si>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</si>
  <si>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</si>
  <si>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</si>
  <si>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</si>
  <si>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</si>
  <si>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</si>
  <si>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</si>
  <si>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</si>
  <si>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</si>
  <si>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</si>
  <si>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</si>
  <si>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</si>
  <si>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</si>
  <si>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</si>
  <si>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</si>
  <si>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</si>
  <si>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</si>
  <si>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</si>
  <si>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</si>
  <si>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</si>
  <si>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</si>
  <si>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</si>
  <si>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</si>
  <si>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</si>
  <si>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</si>
  <si>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</si>
  <si>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</si>
  <si>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</si>
  <si>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</si>
  <si>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</si>
  <si>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</si>
  <si>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</si>
  <si>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</si>
  <si>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</si>
  <si>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</si>
  <si>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</si>
  <si>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</si>
  <si>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</si>
  <si>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</si>
  <si>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</si>
  <si>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</si>
  <si>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</si>
  <si>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</si>
  <si>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</si>
  <si>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</si>
  <si>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</si>
  <si>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</si>
  <si>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</si>
  <si>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</si>
  <si>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</si>
  <si>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</si>
  <si>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</si>
  <si>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</si>
  <si>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</si>
  <si>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</si>
  <si>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</si>
  <si>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</si>
  <si>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</si>
  <si>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</si>
  <si>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</si>
  <si>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</si>
  <si>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</si>
  <si>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</si>
  <si>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</si>
  <si>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</si>
  <si>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</si>
  <si>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</si>
  <si>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</si>
  <si>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</si>
  <si>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</si>
  <si>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</si>
  <si>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</si>
  <si>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</si>
  <si>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</si>
  <si>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</si>
  <si>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</si>
  <si>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</si>
  <si>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</si>
  <si>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</si>
  <si>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</si>
  <si>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</si>
  <si>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</si>
  <si>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</si>
  <si>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</si>
  <si>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</si>
  <si>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</si>
  <si>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</si>
  <si>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</si>
  <si>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</si>
  <si>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</si>
  <si>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</si>
  <si>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</si>
  <si>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</si>
  <si>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</si>
  <si>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</si>
  <si>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</si>
  <si>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</si>
  <si>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</si>
  <si>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</si>
  <si>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</si>
  <si>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</si>
  <si>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</si>
  <si>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</si>
  <si>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</si>
  <si>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</si>
  <si>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</si>
  <si>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</si>
  <si>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</si>
  <si>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</si>
  <si>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</si>
  <si>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</si>
  <si>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</si>
  <si>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</si>
  <si>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</si>
  <si>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</si>
  <si>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</si>
  <si>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</si>
  <si>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</si>
  <si>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</si>
  <si>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</si>
  <si>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</si>
  <si>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</si>
  <si>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</si>
  <si>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</si>
  <si>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</si>
  <si>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</si>
  <si>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</si>
  <si>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</si>
  <si>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</si>
  <si>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</si>
  <si>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</si>
  <si>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</si>
  <si>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</si>
  <si>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</si>
  <si>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</si>
  <si>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</si>
  <si>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</si>
  <si>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</si>
  <si>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</si>
  <si>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</si>
  <si>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</si>
  <si>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</si>
  <si>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</si>
  <si>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</si>
  <si>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</si>
  <si>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</si>
  <si>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</si>
  <si>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</si>
  <si>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</si>
  <si>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</si>
  <si>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</si>
  <si>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</si>
  <si>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</si>
  <si>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</si>
  <si>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</si>
  <si>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</si>
  <si>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</si>
  <si>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</si>
  <si>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</si>
  <si>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</si>
  <si>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</si>
  <si>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</si>
  <si>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</si>
  <si>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</si>
  <si>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</si>
  <si>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</si>
  <si>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</si>
  <si>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</si>
  <si>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</si>
  <si>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</si>
  <si>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</si>
  <si>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</si>
  <si>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</si>
  <si>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</si>
  <si>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</si>
  <si>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</si>
  <si>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</si>
  <si>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</si>
  <si>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</si>
  <si>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</si>
  <si>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</si>
  <si>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</si>
  <si>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</si>
  <si>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</si>
  <si>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</si>
  <si>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</si>
  <si>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</si>
  <si>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</si>
  <si>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</si>
  <si>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</si>
  <si>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</si>
  <si>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</si>
  <si>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</si>
  <si>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</si>
  <si>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</si>
  <si>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</si>
  <si>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</si>
  <si>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</si>
  <si>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</si>
  <si>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</si>
  <si>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</si>
  <si>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</si>
  <si>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</si>
  <si>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</si>
  <si>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</si>
  <si>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</si>
  <si>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</si>
  <si>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</si>
  <si>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</si>
  <si>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</si>
  <si>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</si>
  <si>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</si>
  <si>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</si>
  <si>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</si>
  <si>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</si>
  <si>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</si>
  <si>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</si>
  <si>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</si>
  <si>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</si>
  <si>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</si>
  <si>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</si>
  <si>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</si>
  <si>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</si>
  <si>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</si>
  <si>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</si>
  <si>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</si>
  <si>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</si>
  <si>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</si>
  <si>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</si>
  <si>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</si>
  <si>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</si>
  <si>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</si>
  <si>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</si>
  <si>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</si>
  <si>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</si>
  <si>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</si>
  <si>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</si>
  <si>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</si>
  <si>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</si>
  <si>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</si>
  <si>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</si>
  <si>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</si>
  <si>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</si>
  <si>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</si>
  <si>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</si>
  <si>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</si>
  <si>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</si>
  <si>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</si>
  <si>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</si>
  <si>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</si>
  <si>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</si>
  <si>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</si>
  <si>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</si>
  <si>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</si>
  <si>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</si>
  <si>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</si>
  <si>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</si>
  <si>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</si>
  <si>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</si>
  <si>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</si>
  <si>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</si>
  <si>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</si>
  <si>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</si>
  <si>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</si>
  <si>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</si>
  <si>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</si>
  <si>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</si>
  <si>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</si>
  <si>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</si>
  <si>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</si>
  <si>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</si>
  <si>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</si>
  <si>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</si>
  <si>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</si>
  <si>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</si>
  <si>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</si>
  <si>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</si>
  <si>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</si>
  <si>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</si>
  <si>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</si>
  <si>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</si>
  <si>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</si>
  <si>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</si>
  <si>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</si>
  <si>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</si>
  <si>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</si>
  <si>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</si>
  <si>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</si>
  <si>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</si>
  <si>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</si>
  <si>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</si>
  <si>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</si>
  <si>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</si>
  <si>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</si>
  <si>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</si>
  <si>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</si>
  <si>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</si>
  <si>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</si>
  <si>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</si>
  <si>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</si>
  <si>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</si>
  <si>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</si>
  <si>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</si>
  <si>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</si>
  <si>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</si>
  <si>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</si>
  <si>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</si>
  <si>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</si>
  <si>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</si>
  <si>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</si>
  <si>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</si>
  <si>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</si>
  <si>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</si>
  <si>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</si>
  <si>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</si>
  <si>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</si>
  <si>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</si>
  <si>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</si>
  <si>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</si>
  <si>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</si>
  <si>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</si>
  <si>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</si>
  <si>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</si>
  <si>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</si>
  <si>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</si>
  <si>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</si>
  <si>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</si>
  <si>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</si>
  <si>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</si>
  <si>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</si>
  <si>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</si>
  <si>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</si>
  <si>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</si>
  <si>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</si>
  <si>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</si>
  <si>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</si>
  <si>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</si>
  <si>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</si>
  <si>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</si>
  <si>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</si>
  <si>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</si>
  <si>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</si>
  <si>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</si>
  <si>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</si>
  <si>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</si>
  <si>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</si>
  <si>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</si>
  <si>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</si>
  <si>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</si>
  <si>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</si>
  <si>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</si>
  <si>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</si>
  <si>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</si>
  <si>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</si>
  <si>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</si>
  <si>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</si>
  <si>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</si>
  <si>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</si>
  <si>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</si>
  <si>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</si>
  <si>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</si>
  <si>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</si>
  <si>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</si>
  <si>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</si>
  <si>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</si>
  <si>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</si>
  <si>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</si>
  <si>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</si>
  <si>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</si>
  <si>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</si>
  <si>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</si>
  <si>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</si>
  <si>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</si>
  <si>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</si>
  <si>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</si>
  <si>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</si>
  <si>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</si>
  <si>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</si>
  <si>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</si>
  <si>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</si>
  <si>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</si>
  <si>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</si>
  <si>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</si>
  <si>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</si>
  <si>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</si>
  <si>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</si>
  <si>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</si>
  <si>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</si>
  <si>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</si>
  <si>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</si>
  <si>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</si>
  <si>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</si>
  <si>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</si>
  <si>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</si>
  <si>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</si>
  <si>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</si>
  <si>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</si>
  <si>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</si>
  <si>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</si>
  <si>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</si>
  <si>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</si>
  <si>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</si>
  <si>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</si>
  <si>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</si>
  <si>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</si>
  <si>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</si>
  <si>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</si>
  <si>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</si>
  <si>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</si>
  <si>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</si>
  <si>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</si>
  <si>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</si>
  <si>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</si>
  <si>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</si>
  <si>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</si>
  <si>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</si>
  <si>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</si>
  <si>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</si>
  <si>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</si>
  <si>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</si>
  <si>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</si>
  <si>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</si>
  <si>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</si>
  <si>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</si>
  <si>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</si>
  <si>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</si>
  <si>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</si>
  <si>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</si>
  <si>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</si>
  <si>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</si>
  <si>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</si>
  <si>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</si>
  <si>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</si>
  <si>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</si>
  <si>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</si>
  <si>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</si>
  <si>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</si>
  <si>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</si>
  <si>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</si>
  <si>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</si>
  <si>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</si>
  <si>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</si>
  <si>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</si>
  <si>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</si>
  <si>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</si>
  <si>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</si>
  <si>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</si>
  <si>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</si>
  <si>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</si>
  <si>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</si>
  <si>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</si>
  <si>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</si>
  <si>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</si>
  <si>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</si>
  <si>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</si>
  <si>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</si>
  <si>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</si>
  <si>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</si>
  <si>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</si>
  <si>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</si>
  <si>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</si>
  <si>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</si>
  <si>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</si>
  <si>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</si>
  <si>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</si>
  <si>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</si>
  <si>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</si>
  <si>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</si>
  <si>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</si>
  <si>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</si>
  <si>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</si>
  <si>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</si>
  <si>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</si>
  <si>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</si>
  <si>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</si>
  <si>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</si>
  <si>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</si>
  <si>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</si>
  <si>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</si>
  <si>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</si>
  <si>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</si>
  <si>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</si>
  <si>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</si>
  <si>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</si>
  <si>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</si>
  <si>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</si>
  <si>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</si>
  <si>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</si>
  <si>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</si>
  <si>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</si>
  <si>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</si>
  <si>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</si>
  <si>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</si>
  <si>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</si>
  <si>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</si>
  <si>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</si>
  <si>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</si>
  <si>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</si>
  <si>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</si>
  <si>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</si>
  <si>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</si>
  <si>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</si>
  <si>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</si>
  <si>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</si>
  <si>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</si>
  <si>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</si>
  <si>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</si>
  <si>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</si>
  <si>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</si>
  <si>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</si>
  <si>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</si>
  <si>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</si>
  <si>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</si>
  <si>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</si>
  <si>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</si>
  <si>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</si>
  <si>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</si>
  <si>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</si>
  <si>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</si>
  <si>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</si>
  <si>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</si>
  <si>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</si>
  <si>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</si>
  <si>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</si>
  <si>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</si>
  <si>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</si>
  <si>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</si>
  <si>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</si>
  <si>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</si>
  <si>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</si>
  <si>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</si>
  <si>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</si>
  <si>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</si>
  <si>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</si>
  <si>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</si>
  <si>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</si>
  <si>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</si>
  <si>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</si>
  <si>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</si>
  <si>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</si>
  <si>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</si>
  <si>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</si>
  <si>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</si>
  <si>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</si>
  <si>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</si>
  <si>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</si>
  <si>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</si>
  <si>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</si>
  <si>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</si>
  <si>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</si>
  <si>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</si>
  <si>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</si>
  <si>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</si>
  <si>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</si>
  <si>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</si>
  <si>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</si>
  <si>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</si>
  <si>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</si>
  <si>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</si>
  <si>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</si>
  <si>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</si>
  <si>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</si>
  <si>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</si>
  <si>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</si>
  <si>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</si>
  <si>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</si>
  <si>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</si>
  <si>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</si>
  <si>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</si>
  <si>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</si>
  <si>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</si>
  <si>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</si>
  <si>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</si>
  <si>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</si>
  <si>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</si>
  <si>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</si>
  <si>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</si>
  <si>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</si>
  <si>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</si>
  <si>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</si>
  <si>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</si>
  <si>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</si>
  <si>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</si>
  <si>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</si>
  <si>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</si>
  <si>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</si>
  <si>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</si>
  <si>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</si>
  <si>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</si>
  <si>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</si>
  <si>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</si>
  <si>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</si>
  <si>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</si>
  <si>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</si>
  <si>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</si>
  <si>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</si>
  <si>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</si>
  <si>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</si>
  <si>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</si>
  <si>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</si>
  <si>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</si>
  <si>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</si>
  <si>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</si>
  <si>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</si>
  <si>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</si>
  <si>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</si>
  <si>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</si>
  <si>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</si>
  <si>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</si>
  <si>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</si>
  <si>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</si>
  <si>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</si>
  <si>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</si>
  <si>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</si>
  <si>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</si>
  <si>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</si>
  <si>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</si>
  <si>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</si>
  <si>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</si>
  <si>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</si>
  <si>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</si>
  <si>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</si>
  <si>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</si>
  <si>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</si>
  <si>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</si>
  <si>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</si>
  <si>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</si>
  <si>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</si>
  <si>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</si>
  <si>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</si>
  <si>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</si>
  <si>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</si>
  <si>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</si>
  <si>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</si>
  <si>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</si>
  <si>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</si>
  <si>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</si>
  <si>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</si>
  <si>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</si>
  <si>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</si>
  <si>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</si>
  <si>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</si>
  <si>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</si>
  <si>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</si>
  <si>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</si>
  <si>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</si>
  <si>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</si>
  <si>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</si>
  <si>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</si>
  <si>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</si>
  <si>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</si>
  <si>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</si>
  <si>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</si>
  <si>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</si>
  <si>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</si>
  <si>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</si>
  <si>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</si>
  <si>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</si>
  <si>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</si>
  <si>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</si>
  <si>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</si>
  <si>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</si>
  <si>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</si>
  <si>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</si>
  <si>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</si>
  <si>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</si>
  <si>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</si>
  <si>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</si>
  <si>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</si>
  <si>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</si>
  <si>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</si>
  <si>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</si>
  <si>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</si>
  <si>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</si>
  <si>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</si>
  <si>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</si>
  <si>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</si>
  <si>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</si>
  <si>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</si>
  <si>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</si>
  <si>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</si>
  <si>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</si>
  <si>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</si>
  <si>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</si>
  <si>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</si>
  <si>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</si>
  <si>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</si>
  <si>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</si>
  <si>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</si>
  <si>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</si>
  <si>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</si>
  <si>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</si>
  <si>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</si>
  <si>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</si>
  <si>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</si>
  <si>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</si>
  <si>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</si>
  <si>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</si>
  <si>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</si>
  <si>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</si>
  <si>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</si>
  <si>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</si>
  <si>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</si>
  <si>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</si>
  <si>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</si>
  <si>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</si>
  <si>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</si>
  <si>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</si>
  <si>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</si>
  <si>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</si>
  <si>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</si>
  <si>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</si>
  <si>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</si>
  <si>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</si>
  <si>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</si>
  <si>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</si>
  <si>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</si>
  <si>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</si>
  <si>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</si>
  <si>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</si>
  <si>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</si>
  <si>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</si>
  <si>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</si>
  <si>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</si>
  <si>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</si>
  <si>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</si>
  <si>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</si>
  <si>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</si>
  <si>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</si>
  <si>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</si>
  <si>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</si>
  <si>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</si>
  <si>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</si>
  <si>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</si>
  <si>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</si>
  <si>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</si>
  <si>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</si>
  <si>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</si>
  <si>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</si>
  <si>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</si>
  <si>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</si>
  <si>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</si>
  <si>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</si>
  <si>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</si>
  <si>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</si>
  <si>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</si>
  <si>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</si>
  <si>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</si>
  <si>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</si>
  <si>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</si>
  <si>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</si>
  <si>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</si>
  <si>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</si>
  <si>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</si>
  <si>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</si>
  <si>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</si>
  <si>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</si>
  <si>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</si>
  <si>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</si>
  <si>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</si>
  <si>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</si>
  <si>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</si>
  <si>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</si>
  <si>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</si>
  <si>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</si>
  <si>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</si>
  <si>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</si>
  <si>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</si>
  <si>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</si>
  <si>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</si>
  <si>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</si>
  <si>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</si>
  <si>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</si>
  <si>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</si>
  <si>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</si>
  <si>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</si>
  <si>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</si>
  <si>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</si>
  <si>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</si>
  <si>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</si>
  <si>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</si>
  <si>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PCM-20251115-00000223</t>
  </si>
  <si>
    <t xml:space="preserve">Restored by PG </t>
  </si>
  <si>
    <t xml:space="preserve"> PCM-20250215-00000830 </t>
  </si>
  <si>
    <t>LTE site still down and  site located in aramco area access issue need special permission</t>
  </si>
  <si>
    <t>PCM-20251114-00001260</t>
  </si>
  <si>
    <t xml:space="preserve">team facing major issue in site and team saving hub due to heavy rain </t>
  </si>
  <si>
    <t>PCM-20251114-00001622</t>
  </si>
  <si>
    <t>Access night issue, security refused enter inside company just during WH</t>
  </si>
  <si>
    <t>PCM-20251115-00000207</t>
  </si>
  <si>
    <t>was night access issue / USF area team EM team on the way  120 mins</t>
  </si>
  <si>
    <t>PCM-20251115-00000515</t>
  </si>
  <si>
    <t>10 mins</t>
  </si>
  <si>
    <t>PCM-20251115-00000547</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</si>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</sst>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4" totalsRowShown="0" headerRowDxfId="174" dataDxfId="173" headerRowBorderDxfId="171" tableBorderDxfId="172" totalsRowBorderDxfId="170">
  <autoFilter ref="A1:L1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7" totalsRowShown="0" headerRowDxfId="157" dataDxfId="156" headerRowBorderDxfId="154" tableBorderDxfId="155" totalsRowBorderDxfId="153">
  <autoFilter ref="A1:CJ3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27" totalsRowShown="0" headerRowDxfId="64" dataDxfId="63" headerRowBorderDxfId="61" tableBorderDxfId="62">
  <autoFilter ref="A1:L102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5" totalsRowShown="0" headerRowDxfId="48" dataDxfId="47" headerRowBorderDxfId="45" tableBorderDxfId="46" totalsRowBorderDxfId="44">
  <autoFilter ref="A1:L2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0" totalsRowShown="0" headerRowDxfId="31" dataDxfId="30" headerRowBorderDxfId="28" tableBorderDxfId="29">
  <autoFilter ref="A1:L20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23" totalsRowShown="0" headerRowDxfId="15" dataDxfId="14" headerRowBorderDxfId="12" tableBorderDxfId="13">
  <autoFilter ref="A1:L12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4"/>
  <sheetViews>
    <sheetView workbookViewId="0">
      <selection activeCell="K10" sqref="K10"/>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313.28432395833079</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34" ca="1" si="0">IFERROR(NOW()-F3,"")</f>
        <v>45976.232749884257</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45976.232749884257</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45976.232749884257</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45976.232749884257</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45976.232749884257</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45976.232749884257</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45976.232749884257</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45976.232749884257</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45976.232749884257</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45976.232749884257</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45976.232749884257</v>
      </c>
      <c r="H13" s="111"/>
      <c r="I13" s="109" t="str">
        <f>IFERROR(VLOOKUP(D13,DB!A:F,6,0),"")</f>
        <v/>
      </c>
      <c r="J13" s="109" t="str">
        <f>IFERROR(VLOOKUP(D13,DB!A:G,7,0),"")</f>
        <v/>
      </c>
      <c r="K13" s="113"/>
      <c r="L13" s="114" t="str">
        <f>IFERROR(VLOOKUP(D13,DB!A:I,9,0),"")</f>
        <v/>
      </c>
    </row>
    <row r="14" spans="1:15" ht="15" customHeight="1">
      <c r="A14" s="117"/>
      <c r="B14" s="118" t="str">
        <f>IFERROR(VLOOKUP(D14,DB!A:K,11,0),"")</f>
        <v/>
      </c>
      <c r="C14" s="118"/>
      <c r="D14" s="118"/>
      <c r="E14" s="119"/>
      <c r="F14" s="120"/>
      <c r="G14" s="121">
        <f t="shared" ca="1" si="0"/>
        <v>45976.232749884257</v>
      </c>
      <c r="H14" s="120"/>
      <c r="I14" s="118" t="str">
        <f>IFERROR(VLOOKUP(D14,DB!A:F,6,0),"")</f>
        <v/>
      </c>
      <c r="J14" s="118" t="str">
        <f>IFERROR(VLOOKUP(D14,DB!A:G,7,0),"")</f>
        <v/>
      </c>
      <c r="K14" s="122"/>
      <c r="L14" s="123" t="str">
        <f>IFERROR(VLOOKUP(D14,DB!A:I,9,0),"")</f>
        <v/>
      </c>
    </row>
    <row r="15" spans="1:15" ht="15" customHeight="1">
      <c r="A15" s="150"/>
      <c r="B15" s="151" t="str">
        <f>IFERROR(VLOOKUP(D15,DB!A:K,11,0),"")</f>
        <v/>
      </c>
      <c r="C15" s="151"/>
      <c r="D15" s="151"/>
      <c r="E15" s="152"/>
      <c r="F15" s="149"/>
      <c r="G15" s="153">
        <f ca="1">IFERROR(NOW()-F15,"")</f>
        <v>45976.232749884257</v>
      </c>
      <c r="H15" s="149"/>
      <c r="I15" s="151" t="str">
        <f>IFERROR(VLOOKUP(D15,DB!A:F,6,0),"")</f>
        <v/>
      </c>
      <c r="J15" s="151" t="str">
        <f>IFERROR(VLOOKUP(D15,DB!A:G,7,0),"")</f>
        <v/>
      </c>
      <c r="K15" s="154"/>
      <c r="L15" s="155" t="str">
        <f>IFERROR(VLOOKUP(D15,DB!A:I,9,0),"")</f>
        <v/>
      </c>
    </row>
    <row r="16" spans="1:15" ht="15" customHeight="1">
      <c r="A16" s="150"/>
      <c r="B16" s="151" t="str">
        <f>IFERROR(VLOOKUP(D16,DB!A:K,11,0),"")</f>
        <v/>
      </c>
      <c r="C16" s="151"/>
      <c r="D16" s="151"/>
      <c r="E16" s="152"/>
      <c r="F16" s="149"/>
      <c r="G16" s="153">
        <f ca="1">IFERROR(NOW()-F16,"")</f>
        <v>45976.232749884257</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45976.232749884257</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45976.232749884257</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45976.232749884257</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45976.232749884257</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45976.232749884257</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45976.232749884257</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45976.232749884257</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45976.232749884257</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45976.232749884257</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45976.232749884257</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45976.232749884257</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45976.232749884257</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45976.232749884257</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45976.232749884257</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45976.232749884257</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45976.232749884257</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45976.232749884257</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45976.232749884257</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45976.232749884257</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45976.232749884257</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45976.232749884257</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45976.232749884257</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45976.232749884257</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45976.232749884257</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45976.232749884257</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45976.232749884257</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45976.232749884257</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45976.232749884257</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45976.232749884257</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45976.232749884257</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45976.232749884257</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45976.232749884257</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45976.232749884257</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45976.232749884257</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45976.232749884257</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45976.232749884257</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45976.232749884257</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45976.232749884257</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45976.232749884257</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45976.232749884257</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45976.232749884257</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45976.232749884257</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45976.232749884257</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45976.232749884257</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45976.232749884257</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45976.232749884257</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45976.232749884257</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45976.232749884257</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45976.232749884257</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45976.232749884257</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45976.232749884257</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45976.232749884257</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45976.232749884257</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45976.232749884257</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45976.232749884257</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45976.232749884257</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45976.232749884257</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45976.232749884257</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45976.232749884257</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45976.232749884257</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45976.232749884257</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45976.232749884257</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45976.232749884257</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45976.232749884257</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45976.232749884257</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45976.232749884257</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45976.232749884257</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45976.232749884257</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45976.232749884257</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45976.232749884257</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45976.232749884257</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45976.232749884257</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45976.232749884257</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45976.232749884257</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45976.232749884257</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45976.232749884257</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45976.232749884257</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45976.232749884257</v>
      </c>
      <c r="H94" s="149"/>
      <c r="I94" s="151" t="str">
        <f>IFERROR(VLOOKUP(D94,DB!A:F,6,0),"")</f>
        <v/>
      </c>
      <c r="J94" s="151" t="str">
        <f>IFERROR(VLOOKUP(D94,DB!A:G,7,0),"")</f>
        <v/>
      </c>
      <c r="K94" s="154"/>
      <c r="L94" s="155" t="str">
        <f>IFERROR(VLOOKUP(D94,DB!A:I,9,0),"")</f>
        <v/>
      </c>
    </row>
  </sheetData>
  <customSheetViews>
    <customSheetView guid="{F6042A99-DD27-4453-835D-0834D95730CC}" filter="1" showAutoFilter="1">
      <pageMargins left="0" right="0" top="0" bottom="0" header="0" footer="0"/>
      <autoFilter ref="B1:M1" xr:uid="{03866FFC-951D-46E5-AED4-B41CF893E25C}"/>
    </customSheetView>
  </customSheetViews>
  <dataValidations count="2">
    <dataValidation allowBlank="1" showInputMessage="1" showErrorMessage="1" sqref="E1" xr:uid="{5DBA255D-CDD9-49FB-AD3C-AF70AB4EE696}"/>
    <dataValidation type="list" allowBlank="1" showInputMessage="1" showErrorMessage="1" sqref="E2:E9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7"/>
  <sheetViews>
    <sheetView workbookViewId="0">
      <selection activeCell="A8" sqref="A8:XFD8"/>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151.23291192129545</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19898</v>
      </c>
      <c r="E4" s="103" t="s">
        <v>39021</v>
      </c>
      <c r="F4" s="104">
        <v>45976.050763888888</v>
      </c>
      <c r="G4" s="105">
        <f ca="1">IFERROR(NOW()-F4,"-")</f>
        <v>0.18198599536844995</v>
      </c>
      <c r="H4" s="104">
        <v>45976.045983796299</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45976.232749884257</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45976.232749884257</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45976.232749884257</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45976.232749884257</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45976.232749884257</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45976.232749884257</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45976.232749884257</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45976.232749884257</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45976.232749884257</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45976.232749884257</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45976.232749884257</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45976.232749884257</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45976.232749884257</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45976.232749884257</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45976.232749884257</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45976.232749884257</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45976.232749884257</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45976.232749884257</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45976.232749884257</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45976.232749884257</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45976.232749884257</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45976.232749884257</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45976.232749884257</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45976.232749884257</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45976.232749884257</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45976.232749884257</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45976.232749884257</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45976.232749884257</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45976.232749884257</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45976.232749884257</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45976.232749884257</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45976.232749884257</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27"/>
      <c r="B37" s="128" t="str">
        <f>IFERROR(VLOOKUP(D37,DB!A:K,11,0),"")</f>
        <v/>
      </c>
      <c r="C37" s="128"/>
      <c r="D37" s="128"/>
      <c r="E37" s="129"/>
      <c r="F37" s="130"/>
      <c r="G37" s="131">
        <f ca="1">IFERROR(NOW()-F37,"-")</f>
        <v>45976.232749884257</v>
      </c>
      <c r="H37" s="130"/>
      <c r="I37" s="128" t="str">
        <f>IFERROR(VLOOKUP(D37,DB!A:F,6,0),"")</f>
        <v/>
      </c>
      <c r="J37" s="128" t="str">
        <f>IFERROR(VLOOKUP(D37,DB!A:G,7,0),"")</f>
        <v/>
      </c>
      <c r="K37" s="132"/>
      <c r="L37" s="128" t="str">
        <f>IFERROR(VLOOKUP(D37,DB!A:I,9,0),"")</f>
        <v/>
      </c>
      <c r="M37" s="128"/>
      <c r="N37" s="128"/>
      <c r="O37" s="128"/>
      <c r="P37" s="128"/>
      <c r="Q37" s="128"/>
      <c r="R37" s="128"/>
      <c r="S37" s="128"/>
      <c r="T37" s="128"/>
      <c r="U37" s="128"/>
      <c r="V37" s="128"/>
      <c r="W37" s="128"/>
      <c r="X37" s="128"/>
      <c r="Y37" s="128"/>
      <c r="Z37" s="128"/>
      <c r="AA37" s="128"/>
      <c r="AB37" s="128"/>
      <c r="AC37" s="128"/>
      <c r="AD37" s="128"/>
      <c r="AE37" s="128"/>
      <c r="AF37" s="128"/>
      <c r="AG37" s="128"/>
      <c r="AH37" s="128"/>
      <c r="AI37" s="128"/>
      <c r="AJ37" s="128"/>
      <c r="AK37" s="128"/>
      <c r="AL37" s="128"/>
      <c r="AM37" s="128"/>
      <c r="AN37" s="128"/>
      <c r="AO37" s="128"/>
      <c r="AP37" s="128"/>
      <c r="AQ37" s="128"/>
      <c r="AR37" s="128"/>
      <c r="AS37" s="128"/>
      <c r="AT37" s="128"/>
      <c r="AU37" s="128"/>
      <c r="AV37" s="128"/>
      <c r="AW37" s="128"/>
      <c r="AX37" s="128"/>
      <c r="AY37" s="128"/>
      <c r="AZ37" s="128"/>
      <c r="BA37" s="128"/>
      <c r="BB37" s="128"/>
      <c r="BC37" s="128"/>
      <c r="BD37" s="128"/>
      <c r="BE37" s="128"/>
      <c r="BF37" s="128"/>
      <c r="BG37" s="128"/>
      <c r="BH37" s="128"/>
      <c r="BI37" s="128"/>
      <c r="BJ37" s="128"/>
      <c r="BK37" s="128"/>
      <c r="BL37" s="128"/>
      <c r="BM37" s="128"/>
      <c r="BN37" s="128"/>
      <c r="BO37" s="128"/>
      <c r="BP37" s="128"/>
      <c r="BQ37" s="128"/>
      <c r="BR37" s="128"/>
      <c r="BS37" s="128"/>
      <c r="BT37" s="128"/>
      <c r="BU37" s="128"/>
      <c r="BV37" s="128"/>
      <c r="BW37" s="128"/>
      <c r="BX37" s="128"/>
      <c r="BY37" s="128"/>
      <c r="BZ37" s="128"/>
      <c r="CA37" s="128"/>
      <c r="CB37" s="128"/>
      <c r="CC37" s="128"/>
      <c r="CD37" s="128"/>
      <c r="CE37" s="128"/>
      <c r="CF37" s="128"/>
      <c r="CG37" s="128"/>
      <c r="CH37" s="128"/>
      <c r="CI37" s="128"/>
      <c r="CJ37" s="133"/>
    </row>
  </sheetData>
  <dataValidations count="2">
    <dataValidation allowBlank="1" showInputMessage="1" showErrorMessage="1" sqref="E1" xr:uid="{4D935161-CDD3-4592-B877-3FB59C99E142}"/>
    <dataValidation type="list" allowBlank="1" showInputMessage="1" showErrorMessage="1" sqref="E3:E3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27"/>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2"/>
      <c r="G2" s="21">
        <f t="shared" ref="G2:G52" ca="1" si="0">IFERROR(NOW()-F2,"-")</f>
        <v>45976.232749884257</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45976.232749884257</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45976.232749884257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45976.232749884257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45976.232749884257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45976.232749884257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45976.232749884257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45976.232749884257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45976.232749884257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45976.232749884257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45976.232749884257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45976.232749884257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45976.232749884257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45976.232749884257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45976.232749884257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45976.232749884257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45976.232749884257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45976.232749884257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45976.232749884257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45976.232749884257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45976.232749884257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45976.232749884257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45976.232749884257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45976.232749884257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45976.232749884257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45976.232749884257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45976.232749884257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45976.232749884257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45976.232749884257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45976.232749884257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45976.232749884257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45976.232749884257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45976.232749884257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45976.232749884257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45976.232749884257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45976.232749884257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45976.232749884257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45976.232749884257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45976.232749884257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45976.232749884257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45976.232749884257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45976.232749884257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45976.232749884257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45976.232749884257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45976.232749884257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45976.232749884257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45976.232749884257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45976.232749884257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45976.232749884257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45976.232749884257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45976.232749884257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ref="G53:G116" ca="1" si="1">IFERROR(NOW()-F53,"-")</f>
        <v>45976.232749884257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45976.232749884257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45976.232749884257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45976.232749884257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45976.232749884257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45976.232749884257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45976.232749884257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45976.232749884257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45976.232749884257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45976.232749884257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45976.232749884257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45976.232749884257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45976.232749884257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45976.232749884257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45976.232749884257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45976.232749884257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45976.232749884257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45976.232749884257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45976.232749884257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45976.232749884257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45976.232749884257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45976.232749884257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45976.232749884257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45976.232749884257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45976.232749884257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45976.232749884257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45976.232749884257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45976.232749884257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45976.232749884257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45976.232749884257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45976.232749884257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45976.232749884257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45976.232749884257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45976.232749884257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45976.232749884257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45976.232749884257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45976.232749884257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45976.232749884257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45976.232749884257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45976.232749884257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45976.232749884257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45976.232749884257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45976.232749884257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45976.232749884257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45976.232749884257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45976.232749884257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45976.232749884257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45976.232749884257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45976.232749884257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45976.232749884257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45976.232749884257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45976.232749884257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45976.232749884257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45976.232749884257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45976.232749884257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45976.232749884257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45976.232749884257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45976.232749884257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45976.232749884257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45976.232749884257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45976.232749884257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45976.232749884257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45976.232749884257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45976.232749884257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ref="G117:G180" ca="1" si="2">IFERROR(NOW()-F117,"-")</f>
        <v>45976.232749884257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45976.232749884257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45976.232749884257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45976.232749884257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45976.232749884257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45976.232749884257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45976.232749884257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45976.232749884257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45976.232749884257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45976.232749884257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45976.232749884257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45976.232749884257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45976.232749884257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45976.232749884257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45976.232749884257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45976.232749884257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45976.232749884257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45976.232749884257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45976.232749884257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45976.232749884257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45976.232749884257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45976.232749884257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45976.232749884257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45976.232749884257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45976.232749884257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45976.232749884257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45976.232749884257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45976.232749884257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45976.232749884257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45976.232749884257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45976.232749884257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45976.232749884257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45976.232749884257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45976.232749884257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45976.232749884257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45976.232749884257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45976.232749884257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45976.232749884257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45976.232749884257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45976.232749884257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45976.232749884257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45976.232749884257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45976.232749884257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45976.232749884257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45976.232749884257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45976.232749884257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45976.232749884257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45976.232749884257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45976.232749884257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45976.232749884257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45976.232749884257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45976.232749884257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45976.232749884257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45976.232749884257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45976.232749884257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45976.232749884257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45976.232749884257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45976.232749884257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45976.232749884257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45976.232749884257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45976.232749884257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45976.232749884257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45976.232749884257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45976.232749884257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ref="G181:G244" ca="1" si="3">IFERROR(NOW()-F181,"-")</f>
        <v>45976.232749884257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45976.232749884257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45976.232749884257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45976.232749884257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45976.232749884257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45976.232749884257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45976.232749884257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45976.232749884257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45976.232749884257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45976.232749884257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45976.232749884257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45976.232749884257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45976.232749884257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45976.232749884257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45976.232749884257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45976.232749884257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45976.232749884257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45976.232749884257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45976.232749884257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45976.232749884257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45976.232749884257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45976.232749884257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45976.232749884257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45976.232749884257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45976.232749884257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45976.232749884257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45976.232749884257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45976.232749884257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45976.232749884257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45976.232749884257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45976.232749884257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45976.232749884257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45976.232749884257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45976.232749884257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45976.232749884257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45976.232749884257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45976.232749884257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45976.232749884257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45976.232749884257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45976.232749884257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45976.232749884257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45976.232749884257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45976.232749884257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45976.232749884257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45976.232749884257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45976.232749884257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45976.232749884257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45976.232749884257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45976.232749884257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45976.232749884257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45976.232749884257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45976.232749884257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45976.232749884257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45976.232749884257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45976.232749884257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45976.232749884257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45976.232749884257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45976.232749884257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45976.232749884257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45976.232749884257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45976.232749884257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45976.232749884257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45976.232749884257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45976.232749884257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ref="G245:G308" ca="1" si="4">IFERROR(NOW()-F245,"-")</f>
        <v>45976.232749884257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45976.232749884257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45976.232749884257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45976.232749884257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45976.232749884257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45976.232749884257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45976.232749884257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45976.232749884257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45976.232749884257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45976.232749884257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45976.232749884257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45976.232749884257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45976.232749884257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45976.232749884257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45976.232749884257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45976.232749884257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45976.232749884257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45976.232749884257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45976.232749884257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45976.232749884257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45976.232749884257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45976.232749884257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45976.232749884257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45976.232749884257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45976.232749884257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45976.232749884257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45976.232749884257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45976.232749884257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45976.232749884257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45976.232749884257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45976.232749884257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45976.232749884257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45976.232749884257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45976.232749884257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45976.232749884257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45976.232749884257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45976.232749884257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45976.232749884257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45976.232749884257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45976.232749884257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45976.232749884257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45976.232749884257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45976.232749884257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45976.232749884257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45976.232749884257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45976.232749884257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45976.232749884257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45976.232749884257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45976.232749884257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45976.232749884257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45976.232749884257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45976.232749884257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45976.232749884257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45976.232749884257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45976.232749884257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45976.232749884257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45976.232749884257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45976.232749884257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45976.232749884257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45976.232749884257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45976.232749884257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45976.232749884257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45976.232749884257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45976.232749884257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ref="G309:G372" ca="1" si="5">IFERROR(NOW()-F309,"-")</f>
        <v>45976.232749884257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45976.232749884257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45976.232749884257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45976.232749884257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45976.232749884257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45976.232749884257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45976.232749884257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45976.232749884257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45976.232749884257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45976.232749884257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45976.232749884257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45976.232749884257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45976.232749884257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45976.232749884257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45976.232749884257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45976.232749884257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45976.232749884257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45976.232749884257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45976.232749884257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45976.232749884257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45976.232749884257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45976.232749884257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45976.232749884257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45976.232749884257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45976.232749884257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45976.232749884257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45976.232749884257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45976.232749884257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45976.232749884257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45976.232749884257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45976.232749884257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45976.232749884257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45976.232749884257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45976.232749884257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45976.232749884257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45976.232749884257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45976.232749884257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45976.232749884257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45976.232749884257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45976.232749884257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45976.232749884257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45976.232749884257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45976.232749884257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45976.232749884257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45976.232749884257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45976.232749884257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45976.232749884257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45976.232749884257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45976.232749884257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45976.232749884257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45976.232749884257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45976.232749884257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45976.232749884257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45976.232749884257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45976.232749884257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45976.232749884257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45976.232749884257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45976.232749884257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45976.232749884257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45976.232749884257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45976.232749884257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45976.232749884257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45976.232749884257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45976.232749884257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ref="G373:G436" ca="1" si="6">IFERROR(NOW()-F373,"-")</f>
        <v>45976.232749884257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45976.232749884257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45976.232749884257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45976.232749884257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45976.232749884257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45976.232749884257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45976.232749884257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45976.232749884257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45976.232749884257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45976.232749884257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45976.232749884257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45976.232749884257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45976.232749884257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45976.232749884257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45976.232749884257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45976.232749884257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45976.232749884257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45976.232749884257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45976.232749884257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45976.232749884257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45976.232749884257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45976.232749884257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45976.232749884257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45976.232749884257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45976.232749884257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45976.232749884257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45976.232749884257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45976.232749884257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45976.232749884257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45976.232749884257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45976.232749884257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45976.232749884257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45976.232749884257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45976.232749884257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45976.232749884257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45976.232749884257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45976.232749884257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45976.232749884257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45976.232749884257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45976.232749884257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45976.232749884257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45976.232749884257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45976.232749884257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45976.232749884257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45976.232749884257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45976.232749884257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45976.232749884257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45976.232749884257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45976.232749884257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45976.232749884257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45976.232749884257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45976.232749884257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45976.232749884257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45976.232749884257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45976.232749884257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45976.232749884257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45976.232749884257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45976.232749884257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45976.232749884257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45976.232749884257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45976.232749884257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45976.232749884257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45976.232749884257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45976.232749884257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ref="G437:G500" ca="1" si="7">IFERROR(NOW()-F437,"-")</f>
        <v>45976.232749884257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45976.232749884257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45976.232749884257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45976.232749884257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45976.232749884257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45976.232749884257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45976.232749884257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45976.232749884257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45976.232749884257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45976.232749884257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45976.232749884257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45976.232749884257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45976.232749884257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45976.232749884257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45976.232749884257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45976.232749884257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45976.232749884257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45976.232749884257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45976.232749884257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45976.232749884257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45976.232749884257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45976.232749884257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45976.232749884257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45976.232749884257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45976.232749884257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45976.232749884257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45976.232749884257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45976.232749884257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45976.232749884257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45976.232749884257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45976.232749884257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45976.232749884257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45976.232749884257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45976.232749884257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45976.232749884257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45976.232749884257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45976.232749884257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45976.232749884257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45976.232749884257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45976.232749884257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45976.232749884257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45976.232749884257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45976.232749884257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45976.232749884257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45976.232749884257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45976.232749884257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45976.232749884257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45976.232749884257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45976.232749884257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45976.232749884257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45976.232749884257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45976.232749884257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45976.232749884257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45976.232749884257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45976.232749884257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45976.232749884257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45976.232749884257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45976.232749884257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45976.232749884257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45976.232749884257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45976.232749884257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45976.232749884257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45976.232749884257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45976.232749884257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ref="G501:G564" ca="1" si="8">IFERROR(NOW()-F501,"-")</f>
        <v>45976.232749884257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45976.232749884257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45976.232749884257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45976.232749884257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45976.232749884257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45976.232749884257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45976.232749884257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45976.232749884257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45976.232749884257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45976.232749884257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45976.232749884257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45976.232749884257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45976.232749884257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45976.232749884257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45976.232749884257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45976.232749884257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45976.232749884257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45976.232749884257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45976.232749884257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45976.232749884257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45976.232749884257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45976.232749884257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45976.232749884257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45976.232749884257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45976.232749884257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45976.232749884257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45976.232749884257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45976.232749884257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45976.232749884257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45976.232749884257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45976.232749884257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45976.232749884257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45976.232749884257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45976.232749884257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45976.232749884257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45976.232749884257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45976.232749884257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45976.232749884257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45976.232749884257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45976.232749884257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45976.232749884257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45976.232749884257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45976.232749884257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45976.232749884257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45976.232749884257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45976.232749884257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45976.232749884257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45976.232749884257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45976.232749884257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45976.232749884257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45976.232749884257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45976.232749884257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45976.232749884257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45976.232749884257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45976.232749884257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45976.232749884257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45976.232749884257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45976.232749884257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45976.232749884257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45976.232749884257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45976.232749884257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45976.232749884257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45976.232749884257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45976.232749884257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ref="G565:G628" ca="1" si="9">IFERROR(NOW()-F565,"-")</f>
        <v>45976.232749884257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45976.232749884257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45976.232749884257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45976.232749884257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45976.232749884257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45976.232749884257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45976.232749884257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45976.232749884257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45976.232749884257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45976.232749884257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45976.232749884257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45976.232749884257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45976.232749884257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45976.232749884257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45976.232749884257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45976.232749884257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45976.232749884257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45976.232749884257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45976.232749884257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45976.232749884257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45976.232749884257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45976.232749884257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45976.232749884257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45976.232749884257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45976.232749884257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45976.232749884257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45976.232749884257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45976.232749884257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45976.232749884257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45976.232749884257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45976.232749884257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45976.232749884257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45976.232749884257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45976.232749884257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45976.232749884257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45976.232749884257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45976.232749884257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45976.232749884257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45976.232749884257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45976.232749884257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45976.232749884257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45976.232749884257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45976.232749884257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45976.232749884257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45976.232749884257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45976.232749884257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45976.232749884257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45976.232749884257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45976.232749884257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45976.232749884257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45976.232749884257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45976.232749884257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45976.232749884257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45976.232749884257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45976.232749884257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45976.232749884257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45976.232749884257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45976.232749884257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45976.232749884257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45976.232749884257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45976.232749884257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45976.232749884257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45976.232749884257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45976.232749884257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ref="G629:G692" ca="1" si="10">IFERROR(NOW()-F629,"-")</f>
        <v>45976.232749884257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45976.232749884257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45976.232749884257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45976.232749884257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45976.232749884257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45976.232749884257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45976.232749884257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45976.232749884257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45976.232749884257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45976.232749884257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45976.232749884257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45976.232749884257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45976.232749884257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45976.232749884257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45976.232749884257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45976.232749884257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45976.232749884257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45976.232749884257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45976.232749884257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45976.232749884257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45976.232749884257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45976.232749884257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45976.232749884257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45976.232749884257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45976.232749884257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45976.232749884257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45976.232749884257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45976.232749884257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45976.232749884257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45976.232749884257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45976.232749884257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45976.232749884257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45976.232749884257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45976.232749884257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45976.232749884257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45976.232749884257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45976.232749884257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45976.232749884257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45976.232749884257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45976.232749884257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45976.232749884257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45976.232749884257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45976.232749884257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45976.232749884257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45976.232749884257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45976.232749884257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45976.232749884257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45976.232749884257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45976.232749884257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45976.232749884257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45976.232749884257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45976.232749884257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45976.232749884257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45976.232749884257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45976.232749884257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45976.232749884257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45976.232749884257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45976.232749884257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45976.232749884257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45976.232749884257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45976.232749884257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45976.232749884257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45976.232749884257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45976.232749884257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ref="G693:G756" ca="1" si="11">IFERROR(NOW()-F693,"-")</f>
        <v>45976.232749884257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45976.232749884257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45976.232749884257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45976.232749884257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45976.232749884257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45976.232749884257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45976.232749884257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45976.232749884257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45976.232749884257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45976.232749884257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45976.232749884257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45976.232749884257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45976.232749884257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45976.232749884257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45976.232749884257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45976.232749884257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45976.232749884257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45976.232749884257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45976.232749884257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45976.232749884257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45976.232749884257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45976.232749884257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45976.232749884257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45976.232749884257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45976.232749884257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45976.232749884257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45976.232749884257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45976.232749884257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45976.232749884257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45976.232749884257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45976.232749884257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45976.232749884257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45976.232749884257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45976.232749884257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45976.232749884257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45976.232749884257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45976.232749884257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45976.232749884257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45976.232749884257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45976.232749884257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45976.232749884257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45976.232749884257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45976.232749884257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45976.232749884257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45976.232749884257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45976.232749884257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45976.232749884257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45976.232749884257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45976.232749884257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45976.232749884257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45976.232749884257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45976.232749884257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45976.232749884257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45976.232749884257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45976.232749884257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45976.232749884257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45976.232749884257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45976.232749884257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45976.232749884257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45976.232749884257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45976.232749884257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45976.232749884257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45976.232749884257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45976.232749884257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ref="G757:G820" ca="1" si="12">IFERROR(NOW()-F757,"-")</f>
        <v>45976.232749884257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45976.232749884257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45976.232749884257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45976.232749884257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45976.232749884257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45976.232749884257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45976.232749884257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45976.232749884257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45976.232749884257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45976.232749884257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45976.232749884257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45976.232749884257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45976.232749884257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45976.232749884257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45976.232749884257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45976.232749884257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45976.232749884257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45976.232749884257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45976.232749884257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45976.232749884257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45976.232749884257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45976.232749884257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45976.232749884257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45976.232749884257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45976.232749884257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45976.232749884257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45976.232749884257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45976.232749884257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45976.232749884257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45976.232749884257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45976.232749884257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45976.232749884257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45976.232749884257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45976.232749884257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45976.232749884257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45976.232749884257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45976.232749884257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45976.232749884257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45976.232749884257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45976.232749884257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45976.232749884257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45976.232749884257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45976.232749884257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45976.232749884257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45976.232749884257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45976.232749884257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45976.232749884257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45976.232749884257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45976.232749884257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45976.232749884257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45976.232749884257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45976.232749884257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45976.232749884257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45976.232749884257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45976.232749884257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45976.232749884257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45976.232749884257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45976.232749884257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45976.232749884257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45976.232749884257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45976.232749884257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45976.232749884257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45976.232749884257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45976.232749884257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ref="G821:G884" ca="1" si="13">IFERROR(NOW()-F821,"-")</f>
        <v>45976.232749884257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45976.232749884257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45976.232749884257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45976.232749884257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45976.232749884257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45976.232749884257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45976.232749884257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45976.232749884257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45976.232749884257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45976.232749884257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45976.232749884257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45976.232749884257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45976.232749884257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45976.232749884257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45976.232749884257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45976.232749884257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45976.232749884257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45976.232749884257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45976.232749884257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45976.232749884257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45976.232749884257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45976.232749884257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45976.232749884257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45976.232749884257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45976.232749884257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45976.232749884257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45976.232749884257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45976.232749884257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45976.232749884257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45976.232749884257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45976.232749884257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45976.232749884257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45976.232749884257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45976.232749884257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45976.232749884257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45976.232749884257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45976.232749884257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45976.232749884257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45976.232749884257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45976.232749884257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45976.232749884257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45976.232749884257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45976.232749884257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45976.232749884257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45976.232749884257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45976.232749884257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45976.232749884257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45976.232749884257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45976.232749884257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45976.232749884257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45976.232749884257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45976.232749884257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45976.232749884257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45976.232749884257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45976.232749884257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45976.232749884257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45976.232749884257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45976.232749884257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45976.232749884257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45976.232749884257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45976.232749884257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45976.232749884257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45976.232749884257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45976.232749884257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ref="G885:G948" ca="1" si="14">IFERROR(NOW()-F885,"-")</f>
        <v>45976.232749884257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45976.232749884257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45976.232749884257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45976.232749884257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45976.232749884257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45976.232749884257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45976.232749884257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45976.232749884257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45976.232749884257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45976.232749884257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45976.232749884257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45976.232749884257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45976.232749884257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45976.232749884257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45976.232749884257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45976.232749884257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45976.232749884257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45976.232749884257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45976.232749884257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45976.232749884257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45976.232749884257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45976.232749884257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45976.232749884257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45976.232749884257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45976.232749884257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45976.232749884257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45976.232749884257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45976.232749884257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45976.232749884257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45976.232749884257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45976.232749884257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45976.232749884257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45976.232749884257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45976.232749884257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45976.232749884257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45976.232749884257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45976.232749884257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45976.232749884257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45976.232749884257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45976.232749884257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45976.232749884257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45976.232749884257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45976.232749884257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45976.232749884257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45976.232749884257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45976.232749884257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45976.232749884257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45976.232749884257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45976.232749884257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45976.232749884257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45976.232749884257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45976.232749884257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45976.232749884257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45976.232749884257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45976.232749884257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45976.232749884257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45976.232749884257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45976.232749884257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45976.232749884257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45976.232749884257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45976.232749884257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45976.232749884257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45976.232749884257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45976.232749884257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ref="G949:G1012" ca="1" si="15">IFERROR(NOW()-F949,"-")</f>
        <v>45976.232749884257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45976.232749884257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45976.232749884257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45976.232749884257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45976.232749884257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45976.232749884257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45976.232749884257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45976.232749884257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45976.232749884257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45976.232749884257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45976.232749884257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45976.232749884257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45976.232749884257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45976.232749884257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45976.232749884257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45976.232749884257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45976.232749884257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45976.232749884257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45976.232749884257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45976.232749884257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45976.232749884257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45976.232749884257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45976.232749884257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45976.232749884257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45976.232749884257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45976.232749884257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45976.232749884257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45976.232749884257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45976.232749884257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45976.232749884257</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45976.232749884257</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45976.232749884257</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45976.232749884257</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45976.232749884257</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45976.232749884257</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45976.232749884257</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45976.232749884257</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5"/>
        <v>45976.232749884257</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5"/>
        <v>45976.232749884257</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5"/>
        <v>45976.232749884257</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5"/>
        <v>45976.232749884257</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5"/>
        <v>45976.232749884257</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5"/>
        <v>45976.232749884257</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5"/>
        <v>45976.232749884257</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5"/>
        <v>45976.232749884257</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5"/>
        <v>45976.232749884257</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5"/>
        <v>45976.232749884257</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5"/>
        <v>45976.232749884257</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5"/>
        <v>45976.232749884257</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5"/>
        <v>45976.232749884257</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5"/>
        <v>45976.232749884257</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5"/>
        <v>45976.232749884257</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5"/>
        <v>45976.232749884257</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5"/>
        <v>45976.232749884257</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5"/>
        <v>45976.232749884257</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5"/>
        <v>45976.232749884257</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5"/>
        <v>45976.232749884257</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5"/>
        <v>45976.232749884257</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5"/>
        <v>45976.232749884257</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5"/>
        <v>45976.232749884257</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5"/>
        <v>45976.232749884257</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5"/>
        <v>45976.232749884257</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5"/>
        <v>45976.232749884257</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5"/>
        <v>45976.232749884257</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ref="G1013:G1027" ca="1" si="16">IFERROR(NOW()-F1013,"-")</f>
        <v>45976.232749884257</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45976.232749884257</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45976.232749884257</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45976.232749884257</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45976.232749884257</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45976.232749884257</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45976.232749884257</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45976.232749884257</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45976.232749884257</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45976.232749884257</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45976.232749884257</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45976.232749884257</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45976.232749884257</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45976.232749884257</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45976.232749884257</v>
      </c>
      <c r="H1027" s="22"/>
      <c r="I1027" s="19" t="str">
        <f>IFERROR(VLOOKUP(D1027,DB!A:F,6,0),"")</f>
        <v/>
      </c>
      <c r="J1027" s="18" t="str">
        <f>IFERROR(VLOOKUP(D1027,DB!A:G,7,0),"")</f>
        <v/>
      </c>
      <c r="K1027" s="45"/>
      <c r="L1027" s="23" t="str">
        <f>IFERROR(VLOOKUP(D1027,DB!A:I,9,0),"")</f>
        <v/>
      </c>
    </row>
  </sheetData>
  <dataValidations count="2">
    <dataValidation allowBlank="1" showInputMessage="1" showErrorMessage="1" sqref="E1" xr:uid="{5914219A-CB83-432D-936A-CC0CB6F3982A}"/>
    <dataValidation type="list" allowBlank="1" showInputMessage="1" showErrorMessage="1" sqref="E2:E102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5"/>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 ca="1" si="0">IFERROR(NOW()-F2,"")</f>
        <v>272.75203229166073</v>
      </c>
      <c r="H2" s="96">
        <v>45703.474768518521</v>
      </c>
      <c r="I2" s="96" t="str">
        <f>IFERROR(VLOOKUP(D2,DB!A:F,6,0),"")</f>
        <v>SCECO</v>
      </c>
      <c r="J2" s="96" t="str">
        <f>IFERROR(VLOOKUP(D2,DB!A:G,7,0),"")</f>
        <v>Dead</v>
      </c>
      <c r="K2" s="98" t="s">
        <v>39108</v>
      </c>
      <c r="L2" s="92" t="str">
        <f>IFERROR(VLOOKUP(D2,DB!A:I,9,0),"")</f>
        <v>Latis</v>
      </c>
    </row>
    <row r="3" spans="1:16" ht="15" customHeight="1">
      <c r="A3" s="135" t="s">
        <v>39109</v>
      </c>
      <c r="B3" s="135" t="str">
        <f>IFERROR(VLOOKUP(D3,DB!A:K,11,0),"")</f>
        <v>R4</v>
      </c>
      <c r="C3" s="94">
        <v>1</v>
      </c>
      <c r="D3" s="92" t="s">
        <v>36421</v>
      </c>
      <c r="E3" s="95" t="s">
        <v>39021</v>
      </c>
      <c r="F3" s="96">
        <v>45975.803229166668</v>
      </c>
      <c r="G3" s="97">
        <f ca="1">IFERROR(NOW()-F3,"")</f>
        <v>0.42952071758918464</v>
      </c>
      <c r="H3" s="96">
        <v>45975.787465277775</v>
      </c>
      <c r="I3" s="135" t="str">
        <f>IFERROR(VLOOKUP(D3,DB!A:F,6,0),"")</f>
        <v>Generator-SG</v>
      </c>
      <c r="J3" s="135" t="str">
        <f>IFERROR(VLOOKUP(D3,DB!A:G,7,0),"")</f>
        <v>No BB Shifted</v>
      </c>
      <c r="K3" s="98" t="s">
        <v>39110</v>
      </c>
      <c r="L3" s="92" t="str">
        <f>IFERROR(VLOOKUP(D3,DB!A:I,9,0),"")</f>
        <v>Latis</v>
      </c>
    </row>
    <row r="4" spans="1:16" ht="15" customHeight="1">
      <c r="A4" s="135" t="s">
        <v>39111</v>
      </c>
      <c r="B4" s="135" t="str">
        <f>IFERROR(VLOOKUP(D4,DB!A:K,11,0),"")</f>
        <v>R4</v>
      </c>
      <c r="C4" s="94">
        <v>5</v>
      </c>
      <c r="D4" s="92" t="s">
        <v>31855</v>
      </c>
      <c r="E4" s="95" t="s">
        <v>39021</v>
      </c>
      <c r="F4" s="96">
        <v>45975.929351851853</v>
      </c>
      <c r="G4" s="97">
        <f ca="1">IFERROR(NOW()-F4,"")</f>
        <v>0.30339803240349283</v>
      </c>
      <c r="H4" s="96">
        <v>45975.921527777777</v>
      </c>
      <c r="I4" s="135" t="str">
        <f>IFERROR(VLOOKUP(D4,DB!A:F,6,0),"")</f>
        <v>SCECO</v>
      </c>
      <c r="J4" s="135" t="str">
        <f>IFERROR(VLOOKUP(D4,DB!A:G,7,0),"")</f>
        <v>Dead</v>
      </c>
      <c r="K4" s="98" t="s">
        <v>39112</v>
      </c>
      <c r="L4" s="92" t="str">
        <f>IFERROR(VLOOKUP(D4,DB!A:I,9,0),"")</f>
        <v>Latis</v>
      </c>
    </row>
    <row r="5" spans="1:16" ht="15" customHeight="1">
      <c r="A5" s="135" t="s">
        <v>39113</v>
      </c>
      <c r="B5" s="135" t="str">
        <f>IFERROR(VLOOKUP(D5,DB!A:K,11,0),"")</f>
        <v>R4</v>
      </c>
      <c r="C5" s="94">
        <v>1</v>
      </c>
      <c r="D5" s="92" t="s">
        <v>35171</v>
      </c>
      <c r="E5" s="95" t="s">
        <v>39021</v>
      </c>
      <c r="F5" s="96">
        <v>45976.045127314814</v>
      </c>
      <c r="G5" s="97">
        <f ca="1">IFERROR(NOW()-F5,"")</f>
        <v>0.18762256944319233</v>
      </c>
      <c r="H5" s="96">
        <v>45976.065972222219</v>
      </c>
      <c r="I5" s="135" t="str">
        <f>IFERROR(VLOOKUP(D5,DB!A:F,6,0),"")</f>
        <v>Generator-SG</v>
      </c>
      <c r="J5" s="135" t="str">
        <f>IFERROR(VLOOKUP(D5,DB!A:G,7,0),"")</f>
        <v>Dead</v>
      </c>
      <c r="K5" s="98" t="s">
        <v>39114</v>
      </c>
      <c r="L5" s="92" t="str">
        <f>IFERROR(VLOOKUP(D5,DB!A:I,9,0),"")</f>
        <v>Latis</v>
      </c>
    </row>
    <row r="6" spans="1:16" ht="15" customHeight="1">
      <c r="A6" s="135" t="s">
        <v>39115</v>
      </c>
      <c r="B6" s="135" t="str">
        <f>IFERROR(VLOOKUP(D6,DB!A:K,11,0),"")</f>
        <v>R4</v>
      </c>
      <c r="C6" s="94">
        <v>1</v>
      </c>
      <c r="D6" s="92" t="s">
        <v>35964</v>
      </c>
      <c r="E6" s="95" t="s">
        <v>39021</v>
      </c>
      <c r="F6" s="96">
        <v>45976.18476851852</v>
      </c>
      <c r="G6" s="97">
        <f ca="1">IFERROR(NOW()-F6,"")</f>
        <v>4.7981365736632142E-2</v>
      </c>
      <c r="H6" s="96">
        <v>45976.176817129628</v>
      </c>
      <c r="I6" s="135" t="str">
        <f>IFERROR(VLOOKUP(D6,DB!A:F,6,0),"")</f>
        <v>SCECO</v>
      </c>
      <c r="J6" s="135" t="str">
        <f>IFERROR(VLOOKUP(D6,DB!A:G,7,0),"")</f>
        <v>Dead</v>
      </c>
      <c r="K6" s="98" t="s">
        <v>39116</v>
      </c>
      <c r="L6" s="92" t="str">
        <f>IFERROR(VLOOKUP(D6,DB!A:I,9,0),"")</f>
        <v>Latis</v>
      </c>
    </row>
    <row r="7" spans="1:16" ht="15" customHeight="1">
      <c r="A7" s="135" t="s">
        <v>39117</v>
      </c>
      <c r="B7" s="135" t="str">
        <f>IFERROR(VLOOKUP(D7,DB!A:K,11,0),"")</f>
        <v>R4</v>
      </c>
      <c r="C7" s="94">
        <v>1</v>
      </c>
      <c r="D7" s="92" t="s">
        <v>37546</v>
      </c>
      <c r="E7" s="95" t="s">
        <v>39021</v>
      </c>
      <c r="F7" s="96">
        <v>45976.196527777778</v>
      </c>
      <c r="G7" s="97">
        <f ca="1">IFERROR(NOW()-F7,"")</f>
        <v>3.6222106478817295E-2</v>
      </c>
      <c r="H7" s="96">
        <v>45976.190972222219</v>
      </c>
      <c r="I7" s="135" t="str">
        <f>IFERROR(VLOOKUP(D7,DB!A:F,6,0),"")</f>
        <v>Generator-SG</v>
      </c>
      <c r="J7" s="135" t="str">
        <f>IFERROR(VLOOKUP(D7,DB!A:G,7,0),"")</f>
        <v>Dead</v>
      </c>
      <c r="K7" s="98"/>
      <c r="L7" s="92" t="str">
        <f>IFERROR(VLOOKUP(D7,DB!A:I,9,0),"")</f>
        <v>Latis</v>
      </c>
    </row>
    <row r="8" spans="1:16" ht="15" customHeight="1">
      <c r="A8" s="135"/>
      <c r="B8" s="135" t="str">
        <f>IFERROR(VLOOKUP(D8,DB!A:K,11,0),"")</f>
        <v/>
      </c>
      <c r="C8" s="94"/>
      <c r="D8" s="92"/>
      <c r="E8" s="95"/>
      <c r="F8" s="96"/>
      <c r="G8" s="97">
        <f ca="1">IFERROR(NOW()-F8,"")</f>
        <v>45976.232749884257</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45976.232749884257</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45976.232749884257</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45976.232749884257</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45976.232749884257</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45976.232749884257</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45976.232749884257</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45976.232749884257</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45976.232749884257</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45976.232749884257</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45976.232749884257</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45976.232749884257</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45976.232749884257</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45976.232749884257</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45976.232749884257</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45976.232749884257</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45976.232749884257</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45976.232749884257</v>
      </c>
      <c r="H25" s="96"/>
      <c r="I25" s="135" t="str">
        <f>IFERROR(VLOOKUP(D25,DB!A:F,6,0),"")</f>
        <v/>
      </c>
      <c r="J25" s="135" t="str">
        <f>IFERROR(VLOOKUP(D25,DB!A:G,7,0),"")</f>
        <v/>
      </c>
      <c r="K25" s="98"/>
      <c r="L25" s="92" t="str">
        <f>IFERROR(VLOOKUP(D25,DB!A:I,9,0),"")</f>
        <v/>
      </c>
    </row>
  </sheetData>
  <dataValidations count="2">
    <dataValidation allowBlank="1" showInputMessage="1" showErrorMessage="1" sqref="E1" xr:uid="{A4F81451-56CC-4543-9497-104C4E44EE4B}"/>
    <dataValidation type="list" allowBlank="1" showInputMessage="1" showErrorMessage="1" sqref="E2:E2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40"/>
  <sheetViews>
    <sheetView tabSelected="1" workbookViewId="0">
      <selection activeCell="D9" sqref="D9"/>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39118</v>
      </c>
      <c r="B2" s="37" t="str">
        <f>IFERROR(VLOOKUP(D2,DB!A:K,11,0),"")</f>
        <v>R5</v>
      </c>
      <c r="C2" s="37">
        <v>3</v>
      </c>
      <c r="D2" s="107" t="s">
        <v>36011</v>
      </c>
      <c r="E2" s="37" t="s">
        <v>39021</v>
      </c>
      <c r="F2" s="38">
        <v>45891.832060185188</v>
      </c>
      <c r="G2" s="116">
        <f ca="1">IFERROR(NOW()-F2,"")</f>
        <v>84.400689699068607</v>
      </c>
      <c r="H2" s="38">
        <v>45891.790393518517</v>
      </c>
      <c r="I2" s="37" t="str">
        <f>IFERROR(VLOOKUP(D2,DB!A:F,6,0),"")</f>
        <v>Generator-SG</v>
      </c>
      <c r="J2" s="37" t="str">
        <f>IFERROR(VLOOKUP(D2,DB!A:G,7,0),"")</f>
        <v>Vandalized</v>
      </c>
      <c r="K2" s="37" t="s">
        <v>39119</v>
      </c>
      <c r="L2" s="37" t="str">
        <f>IFERROR(VLOOKUP(D2,DB!A:I,9,0),"")</f>
        <v>Latis</v>
      </c>
      <c r="M2" s="106"/>
    </row>
    <row r="3" spans="1:13" ht="30">
      <c r="A3" s="37" t="s">
        <v>39120</v>
      </c>
      <c r="B3" s="37" t="str">
        <f>IFERROR(VLOOKUP(D3,DB!A:K,11,0),"")</f>
        <v>R5</v>
      </c>
      <c r="C3" s="37">
        <v>1</v>
      </c>
      <c r="D3" s="37" t="s">
        <v>33268</v>
      </c>
      <c r="E3" s="37" t="s">
        <v>39100</v>
      </c>
      <c r="F3" s="38">
        <v>45926.188877314817</v>
      </c>
      <c r="G3" s="116">
        <f t="shared" ref="G3" ca="1" si="0">IFERROR(NOW()-F3,"")</f>
        <v>50.043872569440282</v>
      </c>
      <c r="H3" s="38">
        <v>45926.158159722225</v>
      </c>
      <c r="I3" s="37" t="str">
        <f>IFERROR(VLOOKUP(D3,DB!A:F,6,0),"")</f>
        <v>SCECO</v>
      </c>
      <c r="J3" s="37" t="str">
        <f>IFERROR(VLOOKUP(D3,DB!A:G,7,0),"")</f>
        <v>Good</v>
      </c>
      <c r="K3" s="37" t="s">
        <v>39121</v>
      </c>
      <c r="L3" s="37" t="str">
        <f>IFERROR(VLOOKUP(D3,DB!A:I,9,0),"")</f>
        <v>Latis</v>
      </c>
      <c r="M3" s="106"/>
    </row>
    <row r="4" spans="1:13" ht="48" customHeight="1">
      <c r="A4" s="124" t="s">
        <v>39122</v>
      </c>
      <c r="B4" s="124" t="str">
        <f>IFERROR(VLOOKUP(D4,DB!A:K,11,0),"")</f>
        <v>R5</v>
      </c>
      <c r="C4" s="124">
        <v>1</v>
      </c>
      <c r="D4" s="124" t="s">
        <v>34758</v>
      </c>
      <c r="E4" s="124" t="s">
        <v>39100</v>
      </c>
      <c r="F4" s="125">
        <v>45948.661111111112</v>
      </c>
      <c r="G4" s="126">
        <f t="shared" ref="G4" ca="1" si="1">IFERROR(NOW()-F4,"")</f>
        <v>27.571638773144514</v>
      </c>
      <c r="H4" s="125">
        <v>45948.661111111112</v>
      </c>
      <c r="I4" s="124" t="str">
        <f>IFERROR(VLOOKUP(D4,DB!A:F,6,0),"")</f>
        <v>SCECO</v>
      </c>
      <c r="J4" s="124" t="str">
        <f>IFERROR(VLOOKUP(D4,DB!A:G,7,0),"")</f>
        <v>Dead</v>
      </c>
      <c r="K4" s="124" t="s">
        <v>39123</v>
      </c>
      <c r="L4" s="124" t="str">
        <f>IFERROR(VLOOKUP(D4,DB!A:I,9,0),"")</f>
        <v>Latis</v>
      </c>
    </row>
    <row r="5" spans="1:13" ht="30.75">
      <c r="A5" s="124" t="s">
        <v>39124</v>
      </c>
      <c r="B5" s="124" t="s">
        <v>5443</v>
      </c>
      <c r="C5" s="124">
        <v>1</v>
      </c>
      <c r="D5" s="124" t="s">
        <v>32330</v>
      </c>
      <c r="E5" s="124" t="s">
        <v>39021</v>
      </c>
      <c r="F5" s="125">
        <v>45968.848599537036</v>
      </c>
      <c r="G5" s="126">
        <v>0.54726851851851854</v>
      </c>
      <c r="H5" s="125">
        <v>45968.827465277776</v>
      </c>
      <c r="I5" s="124" t="s">
        <v>22</v>
      </c>
      <c r="J5" s="124" t="s">
        <v>65</v>
      </c>
      <c r="K5" s="124" t="s">
        <v>39125</v>
      </c>
      <c r="L5" s="124" t="s">
        <v>8145</v>
      </c>
    </row>
    <row r="6" spans="1:13">
      <c r="A6" s="124"/>
      <c r="B6" s="124" t="str">
        <f>IFERROR(VLOOKUP(D6,DB!A:K,11,0),"")</f>
        <v/>
      </c>
      <c r="C6" s="124"/>
      <c r="D6" s="124"/>
      <c r="E6" s="124"/>
      <c r="F6" s="124"/>
      <c r="G6" s="126">
        <f t="shared" ref="G6:G53" ca="1" si="2">IFERROR(NOW()-F6,"")</f>
        <v>45976.232749884257</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4"/>
      <c r="G7" s="126">
        <f t="shared" ca="1" si="2"/>
        <v>45976.232749884257</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2"/>
        <v>45976.232749884257</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45976.232749884257</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45976.232749884257</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45976.232749884257</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45976.232749884257</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45976.232749884257</v>
      </c>
      <c r="H13" s="125"/>
      <c r="I13" s="124" t="str">
        <f>IFERROR(VLOOKUP(D13,DB!A:F,6,0),"")</f>
        <v/>
      </c>
      <c r="J13" s="124" t="str">
        <f>IFERROR(VLOOKUP(D13,DB!A:G,7,0),"")</f>
        <v/>
      </c>
      <c r="K13" s="124"/>
      <c r="L13" s="124" t="str">
        <f>IFERROR(VLOOKUP(D13,DB!A:I,9,0),"")</f>
        <v/>
      </c>
    </row>
    <row r="14" spans="1:13">
      <c r="A14" s="124"/>
      <c r="B14" s="124" t="str">
        <f>IFERROR(VLOOKUP(D14,DB!A:K,11,0),"")</f>
        <v/>
      </c>
      <c r="C14" s="124"/>
      <c r="D14" s="156"/>
      <c r="E14" s="124"/>
      <c r="F14" s="124"/>
      <c r="G14" s="126">
        <f t="shared" ca="1" si="2"/>
        <v>45976.232749884257</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45976.232749884257</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45976.232749884257</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45976.232749884257</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45976.232749884257</v>
      </c>
      <c r="H18" s="124"/>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45976.232749884257</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45976.232749884257</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45976.232749884257</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45976.232749884257</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45976.232749884257</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45976.232749884257</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45976.232749884257</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45976.232749884257</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45976.232749884257</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45976.232749884257</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45976.232749884257</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45976.232749884257</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45976.232749884257</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45976.232749884257</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45976.232749884257</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45976.232749884257</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45976.232749884257</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45976.232749884257</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45976.232749884257</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45976.232749884257</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45976.232749884257</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45976.232749884257</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45976.232749884257</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45976.232749884257</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45976.232749884257</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45976.232749884257</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45976.232749884257</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45976.232749884257</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4">
        <f t="shared" ca="1" si="2"/>
        <v>45976.232749884257</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ca="1" si="2"/>
        <v>45976.232749884257</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2"/>
        <v>45976.232749884257</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2"/>
        <v>45976.232749884257</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2"/>
        <v>45976.232749884257</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2"/>
        <v>45976.232749884257</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2"/>
        <v>45976.232749884257</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ref="G54:G117" ca="1" si="3">IFERROR(NOW()-F54,"")</f>
        <v>45976.232749884257</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3"/>
        <v>45976.232749884257</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45976.232749884257</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45976.232749884257</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45976.232749884257</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45976.232749884257</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45976.232749884257</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45976.232749884257</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45976.232749884257</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45976.232749884257</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45976.232749884257</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45976.232749884257</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45976.232749884257</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45976.232749884257</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45976.232749884257</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45976.232749884257</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45976.232749884257</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45976.232749884257</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45976.232749884257</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45976.232749884257</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45976.232749884257</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45976.232749884257</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45976.232749884257</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45976.232749884257</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45976.232749884257</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45976.232749884257</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45976.232749884257</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45976.232749884257</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45976.232749884257</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45976.232749884257</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45976.232749884257</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45976.232749884257</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45976.232749884257</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45976.232749884257</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45976.232749884257</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45976.232749884257</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45976.232749884257</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45976.232749884257</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45976.232749884257</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45976.232749884257</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45976.232749884257</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45976.232749884257</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45976.232749884257</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45976.232749884257</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45976.232749884257</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45976.232749884257</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45976.232749884257</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45976.232749884257</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45976.232749884257</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45976.232749884257</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45976.232749884257</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45976.232749884257</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45976.232749884257</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45976.232749884257</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45976.232749884257</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45976.232749884257</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45976.232749884257</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45976.232749884257</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45976.232749884257</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45976.232749884257</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45976.232749884257</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45976.232749884257</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45976.232749884257</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45976.232749884257</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ref="G118:G181" ca="1" si="4">IFERROR(NOW()-F118,"")</f>
        <v>45976.232749884257</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4"/>
        <v>45976.232749884257</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45976.232749884257</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45976.232749884257</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45976.232749884257</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45976.232749884257</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45976.232749884257</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45976.232749884257</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45976.232749884257</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45976.232749884257</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45976.232749884257</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45976.232749884257</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45976.232749884257</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45976.232749884257</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45976.232749884257</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45976.232749884257</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45976.232749884257</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45976.232749884257</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45976.232749884257</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45976.232749884257</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45976.232749884257</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45976.232749884257</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45976.232749884257</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45976.232749884257</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45976.232749884257</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45976.232749884257</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45976.232749884257</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45976.232749884257</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45976.232749884257</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45976.232749884257</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45976.232749884257</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45976.232749884257</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45976.232749884257</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45976.232749884257</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45976.232749884257</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45976.232749884257</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45976.232749884257</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45976.232749884257</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45976.232749884257</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45976.232749884257</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45976.232749884257</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45976.232749884257</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45976.232749884257</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45976.232749884257</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45976.232749884257</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45976.232749884257</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45976.232749884257</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45976.232749884257</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45976.232749884257</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45976.232749884257</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45976.232749884257</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45976.232749884257</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45976.232749884257</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45976.232749884257</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45976.232749884257</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45976.232749884257</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45976.232749884257</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45976.232749884257</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45976.232749884257</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45976.232749884257</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45976.232749884257</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45976.232749884257</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45976.232749884257</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45976.232749884257</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ref="G182:G245" ca="1" si="5">IFERROR(NOW()-F182,"")</f>
        <v>45976.232749884257</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5"/>
        <v>45976.232749884257</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5"/>
        <v>45976.232749884257</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5"/>
        <v>45976.232749884257</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5"/>
        <v>45976.232749884257</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5"/>
        <v>45976.232749884257</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5"/>
        <v>45976.232749884257</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5"/>
        <v>45976.232749884257</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5"/>
        <v>45976.232749884257</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5"/>
        <v>45976.232749884257</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5"/>
        <v>45976.232749884257</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5"/>
        <v>45976.232749884257</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5"/>
        <v>45976.232749884257</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5"/>
        <v>45976.232749884257</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5"/>
        <v>45976.232749884257</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5"/>
        <v>45976.232749884257</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5"/>
        <v>45976.232749884257</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5"/>
        <v>45976.232749884257</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5"/>
        <v>45976.232749884257</v>
      </c>
      <c r="H200" s="124"/>
      <c r="I200" s="124" t="str">
        <f>IFERROR(VLOOKUP(D200,DB!A:F,6,0),"")</f>
        <v/>
      </c>
      <c r="J200" s="124" t="str">
        <f>IFERROR(VLOOKUP(D200,DB!A:G,7,0),"")</f>
        <v/>
      </c>
      <c r="K200" s="124"/>
      <c r="L200" s="124" t="str">
        <f>IFERROR(VLOOKUP(D200,DB!A:I,9,0),"")</f>
        <v/>
      </c>
    </row>
    <row r="201" spans="1:12">
      <c r="A201" s="124"/>
      <c r="B201" s="124"/>
      <c r="C201" s="124"/>
      <c r="D201" s="124"/>
      <c r="E201" s="124"/>
      <c r="F201" s="124"/>
      <c r="G201" s="124"/>
      <c r="H201" s="124"/>
      <c r="I201" s="124"/>
      <c r="J201" s="124"/>
      <c r="K201" s="124"/>
      <c r="L201" s="124"/>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sheetData>
  <dataValidations count="2">
    <dataValidation allowBlank="1" showInputMessage="1" showErrorMessage="1" sqref="E1" xr:uid="{920C6338-E771-4DAE-8C89-92A9093EA4DE}"/>
    <dataValidation type="list" allowBlank="1" showInputMessage="1" showErrorMessage="1" sqref="E2:E20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23"/>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25" ca="1" si="0">IFERROR(NOW()-F2,"-")</f>
        <v>45976.232749884257</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45976.232749884257</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45976.232749884257</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45976.232749884257</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45976.232749884257</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45976.232749884257</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45976.232749884257</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45976.232749884257</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45976.232749884257</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45976.232749884257</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45976.232749884257</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45976.232749884257</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45976.232749884257</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45976.232749884257</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45976.232749884257</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45976.232749884257</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45976.232749884257</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45976.232749884257</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45976.232749884257</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45976.232749884257</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45976.232749884257</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45976.232749884257</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45976.232749884257</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45976.232749884257</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ref="G26:G89" ca="1" si="1">IFERROR(NOW()-F26,"-")</f>
        <v>45976.232749884257</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45976.232749884257</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45976.232749884257</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45976.232749884257</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45976.232749884257</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45976.232749884257</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45976.232749884257</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45976.232749884257</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45976.232749884257</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45976.232749884257</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45976.232749884257</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45976.232749884257</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45976.232749884257</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45976.232749884257</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45976.232749884257</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45976.232749884257</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45976.232749884257</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45976.232749884257</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45976.232749884257</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45976.232749884257</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45976.232749884257</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45976.232749884257</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45976.232749884257</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45976.232749884257</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45976.232749884257</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45976.232749884257</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45976.232749884257</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45976.232749884257</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45976.232749884257</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45976.232749884257</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45976.232749884257</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45976.232749884257</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45976.232749884257</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45976.232749884257</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45976.232749884257</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45976.232749884257</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45976.232749884257</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45976.232749884257</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45976.232749884257</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45976.232749884257</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45976.232749884257</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45976.232749884257</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45976.232749884257</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45976.232749884257</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45976.232749884257</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45976.232749884257</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45976.232749884257</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45976.232749884257</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45976.232749884257</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45976.232749884257</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45976.232749884257</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45976.232749884257</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45976.232749884257</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45976.232749884257</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45976.232749884257</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45976.232749884257</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45976.232749884257</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45976.232749884257</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45976.232749884257</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45976.232749884257</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45976.232749884257</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45976.232749884257</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45976.232749884257</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45976.232749884257</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ref="G90:G123" ca="1" si="2">IFERROR(NOW()-F90,"-")</f>
        <v>45976.232749884257</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45976.232749884257</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45976.232749884257</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45976.232749884257</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45976.232749884257</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45976.232749884257</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45976.232749884257</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45976.232749884257</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45976.232749884257</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45976.232749884257</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45976.232749884257</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45976.232749884257</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45976.232749884257</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45976.232749884257</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45976.232749884257</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45976.232749884257</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45976.232749884257</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45976.232749884257</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45976.232749884257</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45976.232749884257</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45976.232749884257</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45976.232749884257</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45976.232749884257</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45976.232749884257</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45976.232749884257</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45976.232749884257</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45976.232749884257</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45976.232749884257</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45976.232749884257</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45976.232749884257</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45976.232749884257</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45976.232749884257</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45976.232749884257</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45976.232749884257</v>
      </c>
      <c r="H123" s="143"/>
      <c r="I123" s="141" t="str">
        <f>IFERROR(VLOOKUP(D123,DB!A:F,6,0),"")</f>
        <v/>
      </c>
      <c r="J123" s="141" t="str">
        <f>IFERROR(VLOOKUP(D123,DB!A:G,7,0),"")</f>
        <v/>
      </c>
      <c r="K123" s="144"/>
      <c r="L123" s="145" t="str">
        <f>IFERROR(VLOOKUP(D123,DB!A:I,9,0),"")</f>
        <v/>
      </c>
    </row>
  </sheetData>
  <dataValidations count="2">
    <dataValidation allowBlank="1" showInputMessage="1" showErrorMessage="1" sqref="E1" xr:uid="{9E1BC488-8814-4F8A-8DBE-742B3278AB71}"/>
    <dataValidation type="list" allowBlank="1" showInputMessage="1" showErrorMessage="1" sqref="E2:E12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2025-11-15T02:37:09Z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