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66" documentId="120_S{2AC9BD13-BADA-5192-A53E-5A8FF88502F6}" xr6:coauthVersionLast="47" xr6:coauthVersionMax="47" xr10:uidLastSave="{45C4EA63-4859-450F-B0F0-A8023847517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<sst xmlns="http://schemas.openxmlformats.org/spreadsheetml/2006/main" count="180285" uniqueCount="39128">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</sst>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A4" sqref="A4:X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323.40351562500291</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9.6964699077943806E-2</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45986.351941550929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45986.351941550929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45986.351941550929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45986.351941550929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45986.351941550929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45986.351941550929</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45986.351941550929</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45986.351941550929</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45986.351941550929</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45986.351941550929</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45986.351941319444</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45986.351941319444</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45986.351941319444</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45986.351941319444</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45986.351941550929</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45986.351941550929</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45986.351941550929</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45986.351941550929</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45986.351941550929</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45986.351941550929</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45986.351941550929</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45986.351941550929</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45986.351941550929</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45986.351941550929</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45986.351941550929</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45986.351941550929</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45986.351941550929</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45986.351941550929</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45986.351941550929</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45986.351941550929</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45986.351941550929</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45986.351941550929</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45986.351941550929</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45986.351941550929</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45986.351941550929</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45986.351941550929</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45986.351941550929</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45986.351941550929</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45986.351941550929</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45986.351941550929</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45986.351941550929</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45986.351941550929</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45986.351941550929</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45986.351941550929</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45986.351941550929</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45986.351941550929</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45986.351941550929</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45986.351941550929</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45986.351941550929</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45986.351941550929</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45986.351941550929</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45986.351941550929</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45986.351941550929</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45986.351941550929</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45986.351941550929</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45986.351941550929</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45986.351941550929</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45986.351941550929</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45986.351941550929</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05844806-0C07-4318-9F02-D1A6BFAF62B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161.35210358796758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1.9645225694475812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0.48890914352523396</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45986.351941550929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45986.351941550929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45986.351941550929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45986.351941550929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45986.351941550929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45986.351941550929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45986.351941550929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45986.351941550929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45986.351941550929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45986.351941550929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45986.351941550929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45986.351941550929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45986.351941550929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45986.351941550929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45986.351941550929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45986.351941550929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45986.351941550929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45986.351941550929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45986.351941550929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45986.351941550929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45986.351941550929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45986.351941550929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45986.351941550929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45986.351941550929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45986.351941550929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45986.351941550929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45986.351941550929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45986.351941550929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45986.351941550929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45986.351941550929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45986.351941550929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45986.351941550929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45986.351941550929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45986.351941550929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45986.351941550929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45986.351941550929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45986.351941550929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45986.351941550929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45986.351941550929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45986.351941550929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45986.351941550929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45986.351941550929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45986.351941550929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45986.351941550929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45986.351941550929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45986.351941550929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45986.351941550929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45986.351941550929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45986.351941550929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45986.351941550929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45986.351941550929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45986.351941550929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45986.351941550929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45986.351941550929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45986.351941550929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45986.351941550929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45986.351941550929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45986.351941550929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45986.351941550929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45986.351941550929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45986.351941550929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45986.351941550929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45986.351941550929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45986.351941550929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45986.351941550929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45986.351941550929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45986.351941550929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45986.351941550929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45986.351941550929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45986.351941550929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45986.351941550929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45986.351941550929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45986.351941550929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45986.351941550929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45986.351941550929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45986.351941550929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45986.351941550929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45986.351941550929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45986.351941550929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45986.351941550929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45986.351941550929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45986.351941550929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45986.351941550929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45986.351941550929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45986.351941550929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45986.351941550929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45986.351941550929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45986.351941550929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45986.351941550929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45986.351941550929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45986.351941550929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45986.351941550929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45986.351941550929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45986.351941550929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45986.351941550929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45986.351941550929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45986.351941550929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45986.351941550929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45986.351941550929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45986.351941550929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45986.351941550929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45986.351941550929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45986.351941550929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45986.351941550929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45986.351941550929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45986.351941550929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45986.351941550929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45986.351941550929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45986.351941550929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45986.351941550929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45986.351941550929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45986.351941550929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45986.351941550929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45986.351941550929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45986.351941550929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45986.351941550929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45986.351941550929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45986.351941550929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45986.351941550929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45986.351941550929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45986.351941550929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45986.351941550929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45986.351941550929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45986.351941550929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45986.351941550929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45986.351941550929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45986.351941550929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45986.351941550929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45986.351941550929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45986.351941550929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45986.351941550929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45986.351941550929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45986.351941550929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45986.351941550929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45986.351941550929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45986.351941550929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45986.351941550929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45986.351941550929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45986.351941550929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45986.351941550929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45986.351941550929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45986.351941550929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45986.351941550929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45986.351941550929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45986.351941550929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45986.351941550929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45986.351941550929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45986.351941550929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45986.351941550929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45986.351941550929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45986.351941550929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45986.351941550929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45986.351941550929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45986.351941550929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45986.351941550929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45986.351941550929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45986.351941550929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45986.351941550929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45986.351941550929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45986.351941550929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45986.351941550929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45986.351941550929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45986.351941550929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45986.351941550929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45986.351941550929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45986.351941550929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45986.351941550929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45986.351941550929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45986.351941550929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45986.351941550929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45986.351941550929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45986.351941550929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45986.351941550929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45986.351941550929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45986.351941550929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45986.351941550929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45986.351941550929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45986.351941550929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45986.351941550929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45986.351941550929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45986.351941550929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45986.351941550929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45986.351941550929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45986.351941550929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45986.351941550929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45986.351941550929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45986.351941550929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45986.351941550929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45986.351941550929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45986.351941550929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45986.351941550929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45986.351941550929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45986.351941550929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45986.351941550929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45986.351941550929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45986.351941550929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45986.351941550929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45986.351941550929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45986.351941550929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45986.351941550929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45986.351941550929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45986.351941550929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45986.351941550929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45986.351941550929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45986.351941550929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45986.351941550929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45986.351941550929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45986.351941550929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45986.351941550929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45986.351941550929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45986.351941550929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45986.351941550929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45986.351941550929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45986.351941550929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45986.351941550929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45986.351941550929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45986.351941550929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45986.351941550929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45986.351941550929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45986.351941550929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45986.351941550929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45986.351941550929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45986.351941550929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45986.351941550929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45986.351941550929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45986.351941550929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45986.351941550929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45986.351941550929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45986.351941550929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45986.351941550929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45986.351941550929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45986.351941550929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45986.351941550929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45986.351941550929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45986.351941550929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45986.351941550929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45986.351941550929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45986.351941550929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45986.351941550929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45986.351941550929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45986.351941550929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45986.351941550929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45986.351941550929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45986.351941550929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45986.351941550929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45986.351941550929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45986.351941550929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45986.351941550929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45986.351941550929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45986.351941550929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45986.351941550929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45986.351941550929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45986.351941550929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45986.351941550929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45986.351941550929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45986.351941550929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45986.351941550929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45986.351941550929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45986.351941550929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45986.351941550929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45986.351941550929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45986.351941550929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45986.351941550929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45986.351941550929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45986.351941550929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45986.351941550929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45986.351941550929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45986.351941550929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45986.351941550929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45986.351941550929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45986.351941550929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45986.351941550929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45986.351941550929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45986.351941550929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45986.351941550929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45986.351941550929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45986.351941550929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45986.351941550929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45986.351941550929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45986.351941550929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45986.351941550929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45986.351941550929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45986.351941550929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45986.351941550929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45986.351941550929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45986.351941550929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45986.351941550929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45986.351941550929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45986.351941550929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45986.351941550929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45986.351941550929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45986.351941550929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45986.351941550929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45986.351941550929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45986.351941550929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45986.351941550929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45986.351941550929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45986.351941550929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45986.351941550929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45986.351941550929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45986.351941550929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45986.351941550929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45986.351941550929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45986.351941550929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45986.351941550929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45986.351941550929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45986.351941550929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45986.351941550929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45986.351941550929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45986.351941550929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45986.351941550929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45986.351941550929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45986.351941550929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45986.351941550929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45986.351941550929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45986.351941550929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45986.351941550929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45986.351941550929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45986.351941550929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45986.351941550929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45986.351941550929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45986.351941550929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45986.351941550929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45986.351941550929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45986.351941550929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45986.351941550929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45986.351941550929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45986.351941550929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45986.351941550929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45986.351941550929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45986.351941550929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45986.351941550929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45986.351941550929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45986.351941550929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45986.351941550929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45986.351941550929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45986.351941550929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45986.351941550929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45986.351941550929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45986.351941550929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45986.351941550929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45986.351941550929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45986.351941550929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45986.351941550929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45986.351941550929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45986.351941550929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45986.351941550929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45986.351941550929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45986.351941550929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45986.351941550929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45986.351941550929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45986.351941550929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45986.351941550929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45986.351941550929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45986.351941550929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45986.351941550929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45986.351941550929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45986.351941550929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45986.351941550929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45986.351941550929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45986.351941550929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45986.351941550929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45986.351941550929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45986.351941550929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45986.351941550929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45986.351941550929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45986.351941550929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45986.351941550929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45986.351941550929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45986.351941550929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45986.351941550929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45986.351941550929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45986.351941550929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45986.351941550929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45986.351941550929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45986.351941550929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45986.351941550929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45986.351941550929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45986.351941550929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45986.351941550929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45986.351941550929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45986.351941550929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45986.351941550929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45986.351941550929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45986.351941550929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45986.351941550929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45986.351941550929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45986.351941550929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45986.351941550929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45986.351941550929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45986.351941550929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45986.351941550929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45986.351941550929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45986.351941550929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45986.351941550929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45986.351941550929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45986.351941550929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45986.351941550929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45986.351941550929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45986.351941550929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45986.351941550929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45986.351941550929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45986.351941550929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45986.351941550929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45986.351941550929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45986.351941550929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45986.351941550929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45986.351941550929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45986.351941550929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45986.351941550929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45986.351941550929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45986.351941550929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45986.351941550929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45986.351941550929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45986.351941550929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45986.351941550929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45986.351941550929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45986.351941550929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45986.351941550929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45986.351941550929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45986.351941550929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45986.351941550929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45986.351941550929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45986.351941550929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45986.351941550929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45986.351941550929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45986.351941550929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45986.351941550929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45986.351941550929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45986.351941550929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45986.351941550929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45986.351941550929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45986.351941550929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45986.351941550929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45986.351941550929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45986.351941550929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45986.351941550929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45986.351941550929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45986.351941550929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45986.351941550929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45986.351941550929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45986.351941550929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45986.351941550929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45986.351941550929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45986.351941550929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45986.351941550929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45986.351941550929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45986.351941550929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45986.351941550929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45986.351941550929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45986.351941550929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45986.351941550929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45986.351941550929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45986.351941550929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45986.351941550929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45986.351941550929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45986.351941550929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45986.351941550929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45986.351941550929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45986.351941550929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45986.351941550929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45986.351941550929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45986.351941550929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45986.351941550929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45986.351941550929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45986.351941550929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45986.351941550929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45986.351941550929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45986.351941550929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45986.351941550929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45986.351941550929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45986.351941550929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45986.351941550929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45986.351941550929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45986.351941550929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45986.351941550929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45986.351941550929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45986.351941550929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45986.351941550929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45986.351941550929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45986.351941550929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45986.351941550929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45986.351941550929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45986.351941550929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45986.351941550929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45986.351941550929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45986.351941550929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45986.351941550929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45986.351941550929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45986.351941550929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45986.351941550929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45986.351941550929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45986.351941550929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45986.351941550929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45986.351941550929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45986.351941550929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45986.351941550929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45986.351941550929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45986.351941550929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45986.351941550929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45986.351941550929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45986.351941550929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45986.351941550929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45986.351941550929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45986.351941550929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45986.351941550929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45986.351941550929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45986.351941550929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45986.351941550929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45986.351941550929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45986.351941550929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45986.351941550929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45986.351941550929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45986.351941550929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45986.351941550929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45986.351941550929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45986.351941550929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45986.351941550929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45986.351941550929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45986.351941550929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45986.351941550929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45986.351941550929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45986.351941550929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45986.351941550929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45986.351941550929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45986.351941550929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45986.351941550929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45986.351941550929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45986.351941550929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45986.351941550929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45986.351941550929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45986.351941550929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45986.351941550929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45986.351941550929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45986.351941550929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45986.351941550929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45986.351941550929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45986.351941550929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45986.351941550929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45986.351941550929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45986.351941550929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45986.351941550929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45986.351941550929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45986.351941550929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45986.351941550929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45986.351941550929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45986.351941550929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45986.351941550929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45986.351941550929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45986.351941550929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45986.351941550929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45986.351941550929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45986.351941550929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45986.351941550929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45986.351941550929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45986.351941550929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45986.351941550929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45986.351941550929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45986.351941550929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45986.351941550929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45986.351941550929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45986.351941550929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45986.351941550929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45986.351941550929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45986.351941550929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45986.351941550929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45986.351941550929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45986.351941550929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45986.351941550929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45986.351941550929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45986.351941550929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45986.351941550929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45986.351941550929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45986.351941550929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45986.351941550929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45986.351941550929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45986.351941550929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45986.351941550929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45986.351941550929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45986.351941550929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45986.351941550929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45986.351941550929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45986.351941550929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45986.351941550929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45986.351941550929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45986.351941550929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45986.351941550929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45986.351941550929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45986.351941550929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45986.351941550929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45986.351941550929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45986.351941550929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45986.351941550929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45986.351941550929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45986.351941550929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45986.351941550929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45986.351941550929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45986.351941550929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45986.351941550929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45986.351941550929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45986.351941550929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45986.351941550929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45986.351941550929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45986.351941550929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45986.351941550929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45986.351941550929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45986.351941550929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45986.351941550929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45986.351941550929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45986.351941550929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45986.351941550929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45986.351941550929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45986.351941550929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45986.351941550929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45986.351941550929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45986.351941550929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45986.351941550929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45986.351941550929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45986.351941550929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45986.351941550929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45986.351941550929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45986.351941550929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45986.351941550929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45986.351941550929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45986.351941550929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45986.351941550929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45986.351941550929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45986.351941550929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45986.351941550929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45986.351941550929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45986.351941550929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45986.351941550929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45986.351941550929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45986.351941550929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45986.351941550929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45986.351941550929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45986.351941550929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45986.351941550929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45986.351941550929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45986.351941550929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45986.351941550929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45986.351941550929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45986.351941550929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45986.351941550929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45986.351941550929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45986.351941550929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45986.351941550929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45986.351941550929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45986.351941550929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45986.351941550929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45986.351941550929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45986.351941550929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45986.351941550929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45986.351941550929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45986.351941550929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45986.351941550929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45986.351941550929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45986.351941550929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45986.351941550929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45986.351941550929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45986.351941550929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45986.351941550929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45986.351941550929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45986.351941550929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45986.351941550929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45986.351941550929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45986.351941550929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45986.351941550929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45986.351941550929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45986.351941550929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45986.351941550929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45986.351941550929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45986.351941550929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45986.351941550929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45986.351941550929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45986.351941550929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45986.351941550929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45986.351941550929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45986.351941550929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45986.351941550929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45986.351941550929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45986.351941550929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45986.351941550929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45986.351941550929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45986.351941550929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45986.351941550929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45986.351941550929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45986.351941550929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45986.351941550929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45986.351941550929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45986.351941550929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45986.351941550929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45986.351941550929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45986.351941550929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45986.351941550929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45986.351941550929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45986.351941550929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45986.351941550929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45986.351941550929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45986.351941550929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45986.351941550929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45986.351941550929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45986.351941550929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45986.351941550929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45986.351941550929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45986.351941550929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45986.351941550929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45986.351941550929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45986.351941550929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45986.351941550929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45986.351941550929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45986.351941550929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45986.351941550929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45986.351941550929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45986.351941550929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45986.351941550929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45986.351941550929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45986.351941550929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45986.351941550929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45986.351941550929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45986.351941550929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45986.351941550929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45986.351941550929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45986.351941550929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45986.351941550929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45986.351941550929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45986.351941550929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45986.351941550929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45986.351941550929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45986.351941550929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45986.351941550929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45986.351941550929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45986.351941550929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45986.351941550929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45986.351941550929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45986.351941550929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45986.351941550929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45986.351941550929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45986.351941550929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45986.351941550929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45986.351941550929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45986.351941550929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45986.351941550929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45986.351941550929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45986.351941550929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45986.351941550929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45986.351941550929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45986.351941550929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45986.351941550929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45986.351941550929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45986.351941550929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45986.351941550929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45986.351941550929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45986.351941550929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45986.351941550929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45986.351941550929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45986.351941550929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45986.351941550929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45986.351941550929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45986.351941550929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45986.351941550929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45986.351941550929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45986.351941550929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45986.351941550929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45986.351941550929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45986.351941550929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45986.351941550929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45986.351941550929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45986.351941550929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45986.351941550929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45986.351941550929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45986.351941550929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45986.351941550929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45986.351941550929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45986.351941550929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45986.351941550929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45986.351941550929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45986.351941550929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45986.351941550929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45986.351941550929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45986.351941550929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45986.351941550929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45986.351941550929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45986.351941550929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45986.351941550929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45986.351941550929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45986.351941550929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45986.351941550929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45986.351941550929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45986.351941550929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45986.351941550929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45986.351941550929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45986.351941550929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45986.351941550929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45986.351941550929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45986.351941550929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45986.351941550929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45986.351941550929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45986.351941550929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45986.351941550929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45986.351941550929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45986.351941550929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45986.351941550929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45986.351941550929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45986.351941550929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45986.351941550929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45986.351941550929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45986.351941550929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45986.351941550929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45986.351941550929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45986.351941550929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45986.351941550929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45986.351941550929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45986.351941550929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45986.351941550929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45986.351941550929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45986.351941550929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45986.351941550929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45986.351941550929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45986.351941550929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45986.351941550929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45986.351941550929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45986.351941550929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45986.351941550929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45986.351941550929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45986.351941550929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45986.351941550929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45986.351941550929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45986.351941550929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45986.351941550929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45986.351941550929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45986.351941550929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45986.351941550929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45986.351941550929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45986.351941550929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45986.351941550929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45986.351941550929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45986.351941550929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45986.351941550929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45986.351941550929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45986.351941550929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45986.351941550929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45986.351941550929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45986.351941550929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45986.351941550929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45986.351941550929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45986.351941550929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45986.351941550929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45986.351941550929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45986.351941550929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45986.351941550929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45986.351941550929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45986.351941550929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45986.351941550929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45986.351941550929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45986.351941550929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45986.351941550929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45986.351941550929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45986.351941550929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45986.351941550929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45986.351941550929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45986.351941550929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45986.351941550929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45986.351941550929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45986.351941550929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45986.351941550929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45986.351941550929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45986.351941550929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45986.351941550929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45986.351941550929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45986.351941550929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45986.351941550929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45986.351941550929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45986.351941550929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45986.351941550929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45986.351941550929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45986.351941550929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45986.351941550929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45986.351941550929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45986.351941550929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45986.351941550929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45986.351941550929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45986.351941550929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45986.351941550929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45986.351941550929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45986.351941550929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45986.351941550929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45986.351941550929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45986.351941550929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45986.351941550929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45986.351941550929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45986.351941550929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45986.351941550929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45986.351941550929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45986.351941550929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45986.351941550929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45986.351941550929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45986.351941550929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45986.351941550929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45986.351941550929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45986.351941550929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45986.351941550929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45986.351941550929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45986.351941550929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45986.351941550929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45986.351941550929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45986.351941550929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45986.351941550929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45986.351941550929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45986.351941550929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45986.351941550929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45986.351941550929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45986.351941550929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45986.351941550929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45986.351941550929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45986.351941550929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45986.351941550929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45986.351941550929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45986.351941550929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45986.351941550929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45986.351941550929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45986.351941550929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45986.351941550929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45986.351941550929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45986.351941550929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45986.351941550929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45986.351941550929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45986.351941550929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45986.351941550929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45986.351941550929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45986.351941550929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45986.351941550929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45986.351941550929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45986.351941550929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45986.351941550929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45986.351941550929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45986.351941550929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45986.351941550929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45986.351941550929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45986.351941550929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45986.351941550929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45986.351941550929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45986.351941550929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45986.351941550929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45986.351941550929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45986.351941550929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45986.351941550929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45986.351941550929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45986.351941550929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45986.351941550929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45986.351941550929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45986.351941550929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45986.351941550929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45986.351941550929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45986.351941550929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45986.351941550929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45986.351941550929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45986.351941550929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45986.351941550929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45986.351941550929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45986.351941550929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45986.351941550929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45986.351941550929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45986.351941550929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45986.351941550929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45986.351941550929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45986.351941550929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45986.351941550929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45986.351941550929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45986.351941550929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45986.351941550929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45986.351941550929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45986.351941550929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45986.351941550929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45986.351941550929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45986.351941550929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45986.351941550929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45986.351941550929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45986.351941550929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45986.351941550929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45986.351941550929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45986.351941550929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45986.351941550929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45986.351941550929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45986.351941550929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45986.351941550929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45986.351941550929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45986.351941550929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45986.351941550929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45986.351941550929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45986.351941550929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45986.351941550929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45986.351941550929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45986.351941550929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45986.351941550929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45986.351941550929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45986.351941550929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45986.351941550929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45986.351941550929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45986.351941550929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45986.351941550929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45986.351941550929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45986.351941550929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45986.351941550929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45986.351941550929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45986.351941550929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45986.351941550929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45986.351941550929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45986.351941550929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45986.351941550929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45986.351941550929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45986.351941550929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45986.351941550929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45986.351941550929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45986.351941550929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45986.351941550929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45986.351941550929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45986.351941550929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45986.351941550929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45986.351941550929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45986.351941550929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45986.351941550929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45986.351941550929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45986.351941550929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45986.351941550929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45986.351941550929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45986.351941550929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45986.351941550929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45986.351941550929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45986.351941550929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45986.351941550929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45986.351941550929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45986.351941550929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45986.351941550929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45986.351941550929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45986.351941550929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45986.351941550929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45986.351941550929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45986.351941550929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45986.351941550929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45986.351941550929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45986.351941550929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45986.351941550929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45986.351941550929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45986.351941550929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45986.351941550929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45986.351941550929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45986.351941550929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45986.351941550929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45986.351941550929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45986.351941550929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45986.351941550929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45986.351941550929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45986.351941550929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45986.351941550929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45986.351941550929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45986.351941550929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45986.351941550929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45986.351941550929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45986.351941550929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45986.351941550929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45986.351941550929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45986.351941550929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45986.351941550929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45986.351941550929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45986.351941550929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45986.351941550929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45986.351941550929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45986.351941550929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45986.351941550929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45986.351941550929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45986.351941550929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45986.351941550929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45986.351941550929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45986.351941550929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45986.351941550929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45986.351941550929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45986.351941550929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282.87122395833285</v>
      </c>
      <c r="H2" s="95">
        <v>45703.474768518521</v>
      </c>
      <c r="I2" s="95" t="str">
        <f>IFERROR(VLOOKUP(D2,DB!A:F,6,0),"")</f>
        <v>SCECO</v>
      </c>
      <c r="J2" s="95" t="str">
        <f>IFERROR(VLOOKUP(D2,DB!A:G,7,0),"")</f>
        <v>Dead</v>
      </c>
      <c r="K2" s="97" t="s">
        <v>39114</v>
      </c>
      <c r="L2" s="91" t="str">
        <f>IFERROR(VLOOKUP(D2,DB!A:I,9,0),"")</f>
        <v>Latis</v>
      </c>
    </row>
    <row r="3" spans="1:16" ht="15" customHeight="1">
      <c r="A3" s="113"/>
      <c r="B3" s="113" t="str">
        <f>IFERROR(VLOOKUP(D3,DB!A:K,11,0),"")</f>
        <v/>
      </c>
      <c r="C3" s="93"/>
      <c r="D3" s="91" t="s">
        <v>39115</v>
      </c>
      <c r="E3" s="94"/>
      <c r="F3" s="95"/>
      <c r="G3" s="96">
        <f t="shared" ref="G3:G65" ca="1" si="0">IFERROR(NOW()-F3,"")</f>
        <v>45986.351941550929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45986.351941550929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45986.351941550929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45986.351941550929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45986.351941550929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45986.351941550929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45986.351941550929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45986.351941550929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45986.351941550929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45986.351941550929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45986.351941550929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45986.351941550929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45986.351941550929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45986.351941550929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45986.351941550929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45986.351941550929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45986.351941550929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45986.351941550929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45986.351941550929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45986.351941550929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45986.351941550929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45986.351941550929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45986.351941550929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45986.351941550929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45986.351941550929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45986.351941550929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45986.351941550929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45986.351941550929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45986.351941550929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45986.351941550929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45986.351941550929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45986.351941550929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45986.351941550929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45986.351941550929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45986.351941550929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45986.351941550929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45986.351941550929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45986.351941550929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45986.351941550929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45986.351941550929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45986.351941550929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45986.351941550929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45986.351941550929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45986.351941550929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45986.351941550929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45986.351941550929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45986.351941550929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45986.351941550929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45986.351941550929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45986.351941550929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45986.351941550929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45986.351941550929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45986.351941550929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45986.351941550929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45986.351941550929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45986.351941550929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45986.351941550929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45986.351941550929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45986.351941550929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45986.351941550929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45986.351941550929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45986.351941550929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45986.351941550929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45986.351941550929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45986.351941550929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45986.351941550929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45986.351941550929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45986.351941550929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45986.351941550929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45986.351941550929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45986.351941550929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45986.351941550929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45986.351941550929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45986.351941550929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45986.351941550929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45986.351941550929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45986.351941550929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45986.351941550929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45986.351941550929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45986.351941550929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45986.351941550929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45986.351941550929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45986.351941550929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45986.351941550929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45986.351941550929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45986.351941550929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45986.351941550929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45986.351941550929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45986.351941550929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45986.351941550929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45986.351941550929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45986.351941550929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45986.351941550929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45986.351941550929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45986.351941550929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45986.351941550929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45986.351941550929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45986.351941550929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45986.351941550929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45986.351941550929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45986.351941550929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45986.351941550929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45986.351941550929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45986.351941550929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45986.351941550929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45986.351941550929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45986.351941550929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45986.351941550929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45986.351941550929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45986.351941550929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45986.351941550929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45986.351941550929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45986.351941550929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45986.351941550929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45986.351941550929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45986.351941550929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45986.351941550929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45986.351941550929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45986.351941550929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45986.351941550929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45986.351941550929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45986.351941550929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45986.351941550929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45986.351941550929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45986.351941550929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45986.351941550929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45986.351941550929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45986.351941550929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45986.351941550929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45986.351941550929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45986.351941550929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45986.351941550929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45986.351941550929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45986.351941550929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45986.351941550929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45986.351941550929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45986.351941550929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45986.351941550929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45986.351941550929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45986.351941550929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45986.351941550929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45986.351941550929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45986.351941550929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45986.351941550929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45986.351941550929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45986.351941550929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45986.351941550929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45986.351941550929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45986.351941550929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45986.351941550929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45986.351941550929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45986.351941550929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45986.351941550929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45986.351941550929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45986.351941550929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45986.351941550929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45986.351941550929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45986.351941550929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45986.351941550929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45986.351941550929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45986.351941550929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45986.351941550929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45986.351941550929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45986.351941550929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45986.351941550929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45986.351941550929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45986.351941550929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45986.351941550929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45986.351941550929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45986.351941550929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45986.351941550929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45986.351941550929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45986.351941550929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45986.351941550929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45986.351941550929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45986.351941550929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45986.351941550929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45986.351941550929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45986.351941550929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45986.351941550929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45986.351941550929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45986.351941550929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45986.351941550929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45986.351941550929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45986.351941550929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45986.351941550929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45986.351941550929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45986.351941550929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45986.351941550929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45986.351941550929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45986.351941550929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45986.351941550929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45986.351941550929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45986.351941550929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45986.351941550929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45986.351941550929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45986.351941550929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45986.351941550929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45986.351941550929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45986.351941550929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45986.351941550929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45986.351941550929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45986.351941550929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45986.351941550929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45986.351941550929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45986.351941550929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45986.351941550929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45986.351941550929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45986.351941550929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45986.351941550929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45986.351941550929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45986.351941550929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45986.351941550929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45986.351941550929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45986.351941550929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45986.351941550929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45986.351941550929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45986.351941550929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45986.351941550929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45986.351941550929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45986.351941550929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45986.351941550929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45986.351941550929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45986.351941550929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45986.351941550929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45986.351941550929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45986.351941550929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45986.351941550929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45986.351941550929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45986.351941550929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45986.351941550929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45986.351941550929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45986.351941550929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45986.351941550929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45986.351941550929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45986.351941550929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45986.351941550929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45986.351941550929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45986.351941550929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45986.351941550929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45986.351941550929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45986.351941550929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45986.351941550929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45986.351941550929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45986.351941550929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45986.351941550929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45986.351941550929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45986.351941550929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45986.351941550929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45986.351941550929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45986.351941550929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45986.351941550929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45986.351941550929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45986.351941550929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45986.351941550929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45986.351941550929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45986.351941550929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45986.351941550929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45986.351941550929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45986.351941550929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45986.351941550929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45986.351941550929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45986.351941550929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45986.351941550929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45986.351941550929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45986.351941550929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45986.351941550929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45986.351941550929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45986.351941550929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45986.351941550929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45986.351941550929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45986.351941550929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45986.351941550929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45986.351941550929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45986.351941550929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45986.351941550929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45986.351941550929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45986.351941550929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45986.351941550929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45986.351941550929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45986.351941550929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45986.351941550929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45986.351941550929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45986.351941550929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45986.351941550929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45986.351941550929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45986.351941550929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45986.351941550929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45986.351941550929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45986.351941550929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45986.351941550929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45986.351941550929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45986.351941550929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45986.351941550929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45986.351941550929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45986.351941550929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45986.351941550929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45986.351941550929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45986.351941550929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45986.351941550929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45986.351941550929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45986.351941550929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45986.351941550929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45986.351941550929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45986.351941550929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45986.351941550929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45986.351941550929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45986.351941550929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45986.351941550929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45986.351941550929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45986.351941550929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45986.351941550929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45986.351941550929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45986.351941550929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45986.351941550929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45986.351941550929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45986.351941550929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45986.351941550929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45986.351941550929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45986.351941550929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45986.351941550929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45986.351941550929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45986.351941550929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45986.351941550929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45986.351941550929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45986.351941550929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45986.351941550929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45986.351941550929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45986.351941550929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45986.351941550929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45986.351941550929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45986.351941550929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45986.351941550929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45986.351941550929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45986.351941550929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45986.351941550929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45986.351941550929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45986.351941550929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45986.351941550929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45986.351941550929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45986.351941550929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45986.351941550929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45986.351941550929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45986.351941550929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45986.351941550929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45986.351941550929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45986.351941550929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45986.351941550929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45986.351941550929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45986.351941550929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45986.351941550929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45986.351941550929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45986.351941550929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45986.351941550929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45986.351941550929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45986.351941550929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45986.351941550929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45986.351941550929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45986.351941550929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45986.351941550929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45986.351941550929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45986.351941550929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45986.351941550929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45986.351941550929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45986.351941550929</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94.51988136574073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60.163064236112405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37.690830439816636</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4.9786429398154723</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45986.351941550929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45986.351941550929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45986.351941550929</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45986.351941550929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45986.351941550929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45986.351941550929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45986.351941550929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45986.351941550929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45986.351941550929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45986.351941550929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45986.351941550929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45986.351941550929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45986.351941550929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45986.351941550929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45986.351941550929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45986.351941550929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45986.351941550929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45986.351941550929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45986.351941550929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45986.351941550929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45986.351941550929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45986.351941550929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45986.351941550929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45986.351941550929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45986.351941550929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45986.351941550929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45986.351941550929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45986.351941550929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45986.351941550929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45986.351941550929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45986.351941550929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45986.351941550929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45986.351941550929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45986.351941550929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45986.351941550929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45986.351941550929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45986.351941550929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45986.351941550929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45986.351941550929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45986.351941550929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45986.351941550929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45986.351941550929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39124</v>
      </c>
      <c r="B2" s="137" t="str">
        <f>IFERROR(VLOOKUP(D2,DB!A:K,11,0),"")</f>
        <v>R6</v>
      </c>
      <c r="C2" s="138">
        <v>1</v>
      </c>
      <c r="D2" s="137" t="s">
        <v>37390</v>
      </c>
      <c r="E2" s="109" t="s">
        <v>39021</v>
      </c>
      <c r="F2" s="139">
        <v>45986.22452546296</v>
      </c>
      <c r="G2" s="75">
        <f ca="1">IFERROR(NOW()-F2,"-")</f>
        <v>0.12741585648473119</v>
      </c>
      <c r="H2" s="139">
        <v>45986.2187037037</v>
      </c>
      <c r="I2" s="137" t="str">
        <f>IFERROR(VLOOKUP(D2,DB!A:F,6,0),"")</f>
        <v>Generator-SG</v>
      </c>
      <c r="J2" s="137" t="str">
        <f>IFERROR(VLOOKUP(D2,DB!A:G,7,0),"")</f>
        <v>Vandalized</v>
      </c>
      <c r="K2" s="140" t="s">
        <v>39125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39126</v>
      </c>
      <c r="B3" s="137" t="str">
        <f>IFERROR(VLOOKUP(D3,DB!A:K,11,0),"")</f>
        <v>R6</v>
      </c>
      <c r="C3" s="138">
        <v>1</v>
      </c>
      <c r="D3" s="154" t="s">
        <v>38995</v>
      </c>
      <c r="E3" s="109" t="s">
        <v>39021</v>
      </c>
      <c r="F3" s="139">
        <v>45986.339687500003</v>
      </c>
      <c r="G3" s="75">
        <f ca="1">IFERROR(NOW()-F3,"-")</f>
        <v>1.2254050925548654E-2</v>
      </c>
      <c r="H3" s="139">
        <v>45986.323634259257</v>
      </c>
      <c r="I3" s="137" t="str">
        <f>IFERROR(VLOOKUP(D3,DB!A:F,6,0),"")</f>
        <v>Generator-SG</v>
      </c>
      <c r="J3" s="137" t="str">
        <f>IFERROR(VLOOKUP(D3,DB!A:G,7,0),"")</f>
        <v>Vandalized</v>
      </c>
      <c r="K3" s="140" t="s">
        <v>39127</v>
      </c>
      <c r="L3" s="141" t="str">
        <f>IFERROR(VLOOKUP(D3,DB!A:I,9,0),"")</f>
        <v>Latis</v>
      </c>
    </row>
    <row r="4" spans="1:16383" ht="31.5" customHeight="1">
      <c r="A4" s="136"/>
      <c r="B4" s="137" t="str">
        <f>IFERROR(VLOOKUP(D4,DB!A:K,11,0),"")</f>
        <v/>
      </c>
      <c r="C4" s="138"/>
      <c r="D4" s="137"/>
      <c r="E4" s="109"/>
      <c r="F4" s="139"/>
      <c r="G4" s="75">
        <f ca="1">IFERROR(NOW()-F4,"-")</f>
        <v>45986.351941550929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45986.351941550929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45986.351941550929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45986.351941550929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45986.351941550929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45986.351941550929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45986.351941550929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45986.351941550929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45986.351941550929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45986.351941550929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45986.351941550929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45986.351941550929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45986.351941550929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45986.351941550929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45986.351941550929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45986.351941550929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45986.351941550929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45986.351941550929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45986.351941550929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45986.351941550929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45986.351941550929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45986.351941550929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45986.351941550929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45986.351941550929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45986.351941550929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45986.351941550929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45986.351941550929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45986.351941550929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45986.351941550929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45986.351941550929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45986.351941550929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45986.351941550929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45986.351941550929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45986.351941550929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45986.351941550929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45986.351941550929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45986.351941550929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45986.351941550929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45986.351941550929</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2025-11-25T05:27:28Z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